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mc:AlternateContent xmlns:mc="http://schemas.openxmlformats.org/markup-compatibility/2006">
    <mc:Choice Requires="x15">
      <x15ac:absPath xmlns:x15ac="http://schemas.microsoft.com/office/spreadsheetml/2010/11/ac" url="C:\Users\Dina\Documents\WOSC\2019 Autumn\"/>
    </mc:Choice>
  </mc:AlternateContent>
  <xr:revisionPtr revIDLastSave="0" documentId="8_{594E26D9-E475-4957-A4D5-48E6FAA9CB2A}" xr6:coauthVersionLast="45" xr6:coauthVersionMax="45" xr10:uidLastSave="{00000000-0000-0000-0000-000000000000}"/>
  <bookViews>
    <workbookView xWindow="-110" yWindow="-110" windowWidth="38620" windowHeight="20600" xr2:uid="{00000000-000D-0000-FFFF-FFFF00000000}"/>
  </bookViews>
  <sheets>
    <sheet name="Term time booking form" sheetId="2" r:id="rId1"/>
    <sheet name="Terms &amp; Conditions" sheetId="1" r:id="rId2"/>
    <sheet name="Admin" sheetId="3" state="hidden" r:id="rId3"/>
  </sheets>
  <definedNames>
    <definedName name="_xlnm.Print_Area" localSheetId="0">'Term time booking form'!$B$1:$I$59</definedName>
    <definedName name="_xlnm.Print_Area" localSheetId="1">'Terms &amp; Conditions'!$A$1:$G$41</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19" i="2" l="1"/>
  <c r="M19" i="2"/>
  <c r="L19" i="2"/>
  <c r="K19" i="2"/>
  <c r="J19" i="2"/>
  <c r="I19" i="2"/>
  <c r="N18" i="2"/>
  <c r="M18" i="2"/>
  <c r="L18" i="2"/>
  <c r="K18" i="2"/>
  <c r="J18" i="2"/>
  <c r="I18" i="2"/>
  <c r="N17" i="2"/>
  <c r="M17" i="2"/>
  <c r="L17" i="2"/>
  <c r="K17" i="2"/>
  <c r="N23" i="2"/>
  <c r="M23" i="2"/>
  <c r="L23" i="2"/>
  <c r="K23" i="2"/>
  <c r="J23" i="2"/>
  <c r="I23" i="2"/>
  <c r="N22" i="2"/>
  <c r="M22" i="2"/>
  <c r="L22" i="2"/>
  <c r="K22" i="2"/>
  <c r="J22" i="2"/>
  <c r="I22" i="2"/>
  <c r="N21" i="2"/>
  <c r="M21" i="2"/>
  <c r="L21" i="2"/>
  <c r="K21" i="2"/>
  <c r="J21" i="2"/>
  <c r="I21" i="2"/>
  <c r="N27" i="2"/>
  <c r="M27" i="2"/>
  <c r="L27" i="2"/>
  <c r="K27" i="2"/>
  <c r="J27" i="2"/>
  <c r="N26" i="2"/>
  <c r="M26" i="2"/>
  <c r="L26" i="2"/>
  <c r="K26" i="2"/>
  <c r="J26" i="2"/>
  <c r="I26" i="2" s="1"/>
  <c r="N25" i="2"/>
  <c r="M25" i="2"/>
  <c r="L25" i="2"/>
  <c r="K25" i="2"/>
  <c r="J25" i="2"/>
  <c r="N31" i="2"/>
  <c r="M31" i="2"/>
  <c r="L31" i="2"/>
  <c r="K31" i="2"/>
  <c r="J31" i="2"/>
  <c r="I31" i="2" s="1"/>
  <c r="N30" i="2"/>
  <c r="M30" i="2"/>
  <c r="L30" i="2"/>
  <c r="K30" i="2"/>
  <c r="J30" i="2"/>
  <c r="I30" i="2"/>
  <c r="N29" i="2"/>
  <c r="M29" i="2"/>
  <c r="L29" i="2"/>
  <c r="K29" i="2"/>
  <c r="J29" i="2"/>
  <c r="N35" i="2"/>
  <c r="M35" i="2"/>
  <c r="L35" i="2"/>
  <c r="K35" i="2"/>
  <c r="J35" i="2"/>
  <c r="N34" i="2"/>
  <c r="M34" i="2"/>
  <c r="L34" i="2"/>
  <c r="K34" i="2"/>
  <c r="J34" i="2"/>
  <c r="N33" i="2"/>
  <c r="M33" i="2"/>
  <c r="L33" i="2"/>
  <c r="K33" i="2"/>
  <c r="J33" i="2"/>
  <c r="N39" i="2"/>
  <c r="M39" i="2"/>
  <c r="L39" i="2"/>
  <c r="K39" i="2"/>
  <c r="J39" i="2"/>
  <c r="N38" i="2"/>
  <c r="M38" i="2"/>
  <c r="L38" i="2"/>
  <c r="K38" i="2"/>
  <c r="J38" i="2"/>
  <c r="I38" i="2" s="1"/>
  <c r="N37" i="2"/>
  <c r="M37" i="2"/>
  <c r="L37" i="2"/>
  <c r="K37" i="2"/>
  <c r="J37" i="2"/>
  <c r="N43" i="2"/>
  <c r="M43" i="2"/>
  <c r="L43" i="2"/>
  <c r="K43" i="2"/>
  <c r="J43" i="2"/>
  <c r="N42" i="2"/>
  <c r="M42" i="2"/>
  <c r="L42" i="2"/>
  <c r="K42" i="2"/>
  <c r="J42" i="2"/>
  <c r="N41" i="2"/>
  <c r="M41" i="2"/>
  <c r="L41" i="2"/>
  <c r="K41" i="2"/>
  <c r="J41" i="2"/>
  <c r="N47" i="2"/>
  <c r="M47" i="2"/>
  <c r="L47" i="2"/>
  <c r="K47" i="2"/>
  <c r="J47" i="2"/>
  <c r="N46" i="2"/>
  <c r="M46" i="2"/>
  <c r="L46" i="2"/>
  <c r="K46" i="2"/>
  <c r="J46" i="2"/>
  <c r="N45" i="2"/>
  <c r="M45" i="2"/>
  <c r="L45" i="2"/>
  <c r="K45" i="2"/>
  <c r="J45" i="2"/>
  <c r="I27" i="2" l="1"/>
  <c r="I25" i="2"/>
  <c r="I29" i="2"/>
  <c r="I35" i="2"/>
  <c r="I37" i="2"/>
  <c r="I41" i="2"/>
  <c r="I43" i="2"/>
  <c r="I39" i="2"/>
  <c r="I34" i="2"/>
  <c r="I33" i="2"/>
  <c r="I47" i="2"/>
  <c r="I42" i="2"/>
  <c r="I45" i="2"/>
  <c r="I46" i="2"/>
  <c r="K34" i="3" l="1"/>
  <c r="L34" i="3"/>
  <c r="M34" i="3"/>
  <c r="N34" i="3"/>
  <c r="K35" i="3"/>
  <c r="L35" i="3"/>
  <c r="M35" i="3"/>
  <c r="N35" i="3"/>
  <c r="K36" i="3"/>
  <c r="L36" i="3"/>
  <c r="M36" i="3"/>
  <c r="N36" i="3"/>
  <c r="J35" i="3"/>
  <c r="J34" i="3"/>
  <c r="I35" i="3" l="1"/>
  <c r="J36" i="3"/>
  <c r="I36" i="3" s="1"/>
  <c r="H17" i="3"/>
  <c r="F4" i="1"/>
  <c r="I56" i="2"/>
  <c r="G6" i="1"/>
  <c r="F6" i="1"/>
  <c r="G5" i="1"/>
  <c r="F5" i="1"/>
  <c r="G4" i="1"/>
  <c r="H16" i="3"/>
  <c r="H13" i="3"/>
  <c r="H14" i="3"/>
  <c r="H12" i="3"/>
  <c r="H7" i="2"/>
  <c r="H8" i="2" s="1"/>
  <c r="E6" i="2"/>
  <c r="H6" i="2"/>
  <c r="I34" i="3"/>
  <c r="J7" i="2" l="1"/>
  <c r="J17" i="2" s="1"/>
  <c r="I17" i="2" s="1"/>
  <c r="I50" i="2" s="1"/>
  <c r="J10" i="2" l="1"/>
  <c r="J9" i="2" s="1"/>
  <c r="J8" i="2" s="1"/>
  <c r="J56" i="2" l="1"/>
</calcChain>
</file>

<file path=xl/sharedStrings.xml><?xml version="1.0" encoding="utf-8"?>
<sst xmlns="http://schemas.openxmlformats.org/spreadsheetml/2006/main" count="180" uniqueCount="133">
  <si>
    <t>Booking form period</t>
  </si>
  <si>
    <t>Week</t>
  </si>
  <si>
    <t>Time</t>
  </si>
  <si>
    <t>Mon</t>
  </si>
  <si>
    <t>Tues</t>
  </si>
  <si>
    <t>Wed</t>
  </si>
  <si>
    <t>Thurs</t>
  </si>
  <si>
    <t>Fri</t>
  </si>
  <si>
    <t>Admin only</t>
  </si>
  <si>
    <t>EB</t>
  </si>
  <si>
    <t>WOSC Term time Advance booking form</t>
  </si>
  <si>
    <t>07:30 - 08:45</t>
  </si>
  <si>
    <t>15:20 - 18:00</t>
  </si>
  <si>
    <t xml:space="preserve">15:20 - 17:00 </t>
  </si>
  <si>
    <t>Early Bird  Deadline date</t>
  </si>
  <si>
    <t>State which half term period</t>
  </si>
  <si>
    <t>No. of weeks in half term period</t>
  </si>
  <si>
    <r>
      <t>Childs Name</t>
    </r>
    <r>
      <rPr>
        <b/>
        <sz val="11"/>
        <color rgb="FFFF0000"/>
        <rFont val="Comic Sans MS"/>
        <family val="4"/>
      </rPr>
      <t>*</t>
    </r>
  </si>
  <si>
    <r>
      <t>Year</t>
    </r>
    <r>
      <rPr>
        <b/>
        <sz val="11"/>
        <color rgb="FFFF0000"/>
        <rFont val="Comic Sans MS"/>
        <family val="4"/>
      </rPr>
      <t>*</t>
    </r>
  </si>
  <si>
    <t>Weekly total</t>
  </si>
  <si>
    <t>Half term total fees</t>
  </si>
  <si>
    <t>WOSC admin only</t>
  </si>
  <si>
    <t>Select year</t>
  </si>
  <si>
    <t>year</t>
  </si>
  <si>
    <t>halfterm</t>
  </si>
  <si>
    <t>LOOKUP</t>
  </si>
  <si>
    <t>Sept - Oct</t>
  </si>
  <si>
    <t>Nov - Dec</t>
  </si>
  <si>
    <t>Jan- Feb</t>
  </si>
  <si>
    <t>Feb-Mar</t>
  </si>
  <si>
    <t>Feb  - Apr</t>
  </si>
  <si>
    <t>Apr - May</t>
  </si>
  <si>
    <t>June - July</t>
  </si>
  <si>
    <t>Date of Monday of first week</t>
  </si>
  <si>
    <t>Bank Holiday</t>
  </si>
  <si>
    <t>Date form received</t>
  </si>
  <si>
    <t>After school until 5pm</t>
  </si>
  <si>
    <t>After school until 6pm</t>
  </si>
  <si>
    <t>day</t>
  </si>
  <si>
    <t>BH Day</t>
  </si>
  <si>
    <t>BH wk</t>
  </si>
  <si>
    <t>Monday</t>
  </si>
  <si>
    <t>Tuesday</t>
  </si>
  <si>
    <t>Wednesday</t>
  </si>
  <si>
    <t>Thursday</t>
  </si>
  <si>
    <t>Friday</t>
  </si>
  <si>
    <t>wk no.</t>
  </si>
  <si>
    <t>Do not move the table below including the line below it from Row 34 Column 2</t>
  </si>
  <si>
    <t>Date of</t>
  </si>
  <si>
    <t>Total</t>
  </si>
  <si>
    <t>day #</t>
  </si>
  <si>
    <t>Early bird</t>
  </si>
  <si>
    <t>Full rate</t>
  </si>
  <si>
    <t>Breakfast club</t>
  </si>
  <si>
    <t>Rates</t>
  </si>
  <si>
    <t>Date rates entered</t>
  </si>
  <si>
    <t>Payment methods</t>
  </si>
  <si>
    <t>If any parent has any problems with making payment, they should contact the treasurer@wosclub.co.uk to discuss appropriate options.</t>
  </si>
  <si>
    <t>Annual Registration (membership)</t>
  </si>
  <si>
    <t>All places are allocated on a first come, first serve basis, with priority given as per admissions and booking policy, to ensure compliance to Ofsted and insurance requirements.</t>
  </si>
  <si>
    <t>Amount to be paid by Voucher</t>
  </si>
  <si>
    <t>Voucher scheme name</t>
  </si>
  <si>
    <t>Amount to be paid by BACS:</t>
  </si>
  <si>
    <t>Amount to be paid by cheque:</t>
  </si>
  <si>
    <t>Voucher lookup</t>
  </si>
  <si>
    <t>FR</t>
  </si>
  <si>
    <t>Amount to be paid by credit:</t>
  </si>
  <si>
    <t>Any bookings received without a registration form will not be accepted.</t>
  </si>
  <si>
    <t>Accumulated credit</t>
  </si>
  <si>
    <t>Note that the committee is comprised of volunteers, therefore the club reserves the right to utilise date of payment on bank statements, date cheques received in club and date vouchers paid in as reference.  Follow up for non-payment therefore may not be immediate due to the personal commitments of the committee.</t>
  </si>
  <si>
    <t>Total payment</t>
  </si>
  <si>
    <t>Booking forms for the September term will be released in July as per the WOSC Calendar</t>
  </si>
  <si>
    <t>WOSC Calendar</t>
  </si>
  <si>
    <t>i</t>
  </si>
  <si>
    <t>ii</t>
  </si>
  <si>
    <t>iv</t>
  </si>
  <si>
    <t>iii</t>
  </si>
  <si>
    <r>
      <t xml:space="preserve">WOSC Terms &amp; Conditions </t>
    </r>
    <r>
      <rPr>
        <b/>
        <sz val="12"/>
        <color theme="1"/>
        <rFont val="Calibri"/>
        <family val="2"/>
        <scheme val="minor"/>
      </rPr>
      <t>(Please also see admissions policy)</t>
    </r>
  </si>
  <si>
    <t>v</t>
  </si>
  <si>
    <t>vi</t>
  </si>
  <si>
    <t>Payment at full rate is required immediately. If payment is not received within 5 working days of the session request, then the club reserve the right not to accept your child for future bookings.</t>
  </si>
  <si>
    <t>Payment or part payment can also be made using childcare vouchers.  Please use the dropdown list on the booking form to select your provider and ensure that the total payment made to the club covers the session fees in the booking form.</t>
  </si>
  <si>
    <r>
      <t>Payment method</t>
    </r>
    <r>
      <rPr>
        <b/>
        <sz val="12"/>
        <color rgb="FFFF0000"/>
        <rFont val="Comic Sans MS"/>
        <family val="4"/>
      </rPr>
      <t>*</t>
    </r>
  </si>
  <si>
    <t>For all other half term periods for the year the EB booking deadline will be four weeks ahead of the next half term.  Please submit your form by the date shown on the WOSC calendar.</t>
  </si>
  <si>
    <t>Bookings made after early bird deadline, including late, adhoc and emergency bookings</t>
  </si>
  <si>
    <t>If payment or part payment is being made by childcare vouchers, please ensure that your WOSC account is in sufficient credit to cover fees by the early bird payment deadline or before your child starts sessions if paying full rate.   If insufficent payment is received by the early bird payment deadline, your place(s) cannot be guaranteed.</t>
  </si>
  <si>
    <t>Edenred</t>
  </si>
  <si>
    <t>Kids Unlimited</t>
  </si>
  <si>
    <t>Computershare</t>
  </si>
  <si>
    <t>Sodexo/SayCarePass</t>
  </si>
  <si>
    <t>Kiddivouchers</t>
  </si>
  <si>
    <t>AllSave</t>
  </si>
  <si>
    <t>You at Work</t>
  </si>
  <si>
    <t>Care4</t>
  </si>
  <si>
    <t>Note that payment must be received by Early bird payment date otherwise full rate will be charged</t>
  </si>
  <si>
    <t>This form has had early bird discount applied.  Please ensure this form is received by WOSC before the deadline above.</t>
  </si>
  <si>
    <t>Early Bird Form submission Deadline:</t>
  </si>
  <si>
    <t>Early Bird Payment Deadline:</t>
  </si>
  <si>
    <t>Book and pay in advance to to utilise the early bird rate.</t>
  </si>
  <si>
    <t>All other bookings for this half term will be charged full rate.</t>
  </si>
  <si>
    <r>
      <rPr>
        <b/>
        <sz val="13"/>
        <color theme="1"/>
        <rFont val="Comic Sans MS"/>
        <family val="4"/>
      </rPr>
      <t>Please complete one form per child</t>
    </r>
    <r>
      <rPr>
        <b/>
        <sz val="11"/>
        <color theme="1"/>
        <rFont val="Comic Sans MS"/>
        <family val="4"/>
      </rPr>
      <t xml:space="preserve">. Place an </t>
    </r>
    <r>
      <rPr>
        <b/>
        <sz val="12"/>
        <color theme="1"/>
        <rFont val="Comic Sans MS"/>
        <family val="4"/>
      </rPr>
      <t>x</t>
    </r>
    <r>
      <rPr>
        <b/>
        <sz val="11"/>
        <color theme="1"/>
        <rFont val="Comic Sans MS"/>
        <family val="4"/>
      </rPr>
      <t xml:space="preserve"> in the relevant session boxes that you require.  If you have a regular pattern, use the copy button to copy the pattern from the first week into subsequent weeks. Adjustment may be needed if bank holidays or WW training days fall in the first week.</t>
    </r>
  </si>
  <si>
    <t>Training day</t>
  </si>
  <si>
    <t>Warning: Total payment does not equal total half term fees!</t>
  </si>
  <si>
    <t>Header</t>
  </si>
  <si>
    <t xml:space="preserve">Busy Bees Benefits: </t>
  </si>
  <si>
    <t>Faircare</t>
  </si>
  <si>
    <t>Parents are responsible for managing their credit with the club if sessions are cancelled with greater than 7 working days notice. See Admissions policy for cancellation rules.  Note that vouchers are not refundable.</t>
  </si>
  <si>
    <r>
      <t xml:space="preserve">To support parents in reviewing credit, statements may be issued at the </t>
    </r>
    <r>
      <rPr>
        <sz val="11"/>
        <rFont val="Calibri"/>
        <family val="2"/>
        <scheme val="minor"/>
      </rPr>
      <t xml:space="preserve">end of each half term. </t>
    </r>
  </si>
  <si>
    <t>Government Tax Free Childcare scheme</t>
  </si>
  <si>
    <t xml:space="preserve">The annual registration form &amp; consent forms must be completed before any child can be booked into the club. </t>
  </si>
  <si>
    <t xml:space="preserve">Registration forms must be submitted or resubmitted annually for each child for the start of the September term.  </t>
  </si>
  <si>
    <t xml:space="preserve">The WOSC Calendar can be found on the club's website and contains all of the early bird deadline dates, form release and payment dates, bank holidays, WW training days and holiday club days.  </t>
  </si>
  <si>
    <t>Early bird booking for the start of the academic year (September term)  and subsequent half term periods</t>
  </si>
  <si>
    <t>The September booking Early bird (EB) deadline is 5 weeks prior to the start of term to allow confirmation of places to be made ahead of the beginning of term.  Confirmation of booking request will be made on receipt of booking form and registration form, subject to payment must be made by the early bird booking date.  This allows staffing to be planned, parents to know whether their booking requests have been met, regular booking patterns to be established at the beginning of the year and to allow time for payment to be made and checked ahead of the start of term.</t>
  </si>
  <si>
    <t xml:space="preserve">A confirmation email will be sent within one week of receipt of the correctly completed booking form, but the session place is still subject to payment being made. Payment must be received by the payment deadline given on the calendar to secure your child's place for the half term period using the early bird rate otherwise your child's place will be lost.  </t>
  </si>
  <si>
    <t xml:space="preserve">If payment is not received in full and on time, then your reserved places will be lost. Forms submitted post EB deadline will incur full rate charges and will be subject to availability.  </t>
  </si>
  <si>
    <t>vii</t>
  </si>
  <si>
    <t xml:space="preserve">New registrations &amp; initiation of regular session bookings are welcome all year round but are subject to availability. </t>
  </si>
  <si>
    <t>viii</t>
  </si>
  <si>
    <t xml:space="preserve">Please note that the  total number of children per session is dependent on staff: children ratios and maximum capacity for our facilities. </t>
  </si>
  <si>
    <t>For all bookings being made after the early bird deadline for the half term, the only method for booking is to call the club telephone 01223 495565 during club hours.  Email requests are only accepted over the summer holiday period ahead of the September term. Confirmation of availability will need to be received from a member of staff.</t>
  </si>
  <si>
    <t>On confirmation of availability, the staff will make a record of the session(s) required and payment will be checked.  If payment is not received then the club reserve the right not to accept your child child for future bookings.</t>
  </si>
  <si>
    <r>
      <t xml:space="preserve">Payment is prefered by BACS, however cheques will be accepted. </t>
    </r>
    <r>
      <rPr>
        <sz val="11"/>
        <rFont val="Calibri"/>
        <family val="2"/>
        <scheme val="minor"/>
      </rPr>
      <t xml:space="preserve">Please note cheques must be received (posted in club postbox) by the early bird deadline.
Cheques must be made payable to: </t>
    </r>
    <r>
      <rPr>
        <b/>
        <sz val="11"/>
        <rFont val="Calibri"/>
        <family val="2"/>
        <scheme val="minor"/>
      </rPr>
      <t>Whittlesford Out of School Club CIO</t>
    </r>
    <r>
      <rPr>
        <i/>
        <sz val="11"/>
        <rFont val="Calibri"/>
        <family val="2"/>
        <scheme val="minor"/>
      </rPr>
      <t xml:space="preserve">
</t>
    </r>
    <r>
      <rPr>
        <sz val="11"/>
        <rFont val="Calibri"/>
        <family val="2"/>
        <scheme val="minor"/>
      </rPr>
      <t>WOSC Bank account details for BACS:</t>
    </r>
    <r>
      <rPr>
        <i/>
        <sz val="11"/>
        <rFont val="Calibri"/>
        <family val="2"/>
        <scheme val="minor"/>
      </rPr>
      <t xml:space="preserve">
Sort code: </t>
    </r>
    <r>
      <rPr>
        <b/>
        <i/>
        <sz val="11"/>
        <rFont val="Calibri"/>
        <family val="2"/>
        <scheme val="minor"/>
      </rPr>
      <t>09-01-29</t>
    </r>
    <r>
      <rPr>
        <i/>
        <sz val="11"/>
        <rFont val="Calibri"/>
        <family val="2"/>
        <scheme val="minor"/>
      </rPr>
      <t xml:space="preserve">
Account number: </t>
    </r>
    <r>
      <rPr>
        <b/>
        <i/>
        <sz val="11"/>
        <rFont val="Calibri"/>
        <family val="2"/>
        <scheme val="minor"/>
      </rPr>
      <t>14319503</t>
    </r>
    <r>
      <rPr>
        <i/>
        <sz val="11"/>
        <rFont val="Calibri"/>
        <family val="2"/>
        <scheme val="minor"/>
      </rPr>
      <t xml:space="preserve">
</t>
    </r>
    <r>
      <rPr>
        <sz val="11"/>
        <rFont val="Calibri"/>
        <family val="2"/>
        <scheme val="minor"/>
      </rPr>
      <t>Please use child's full name as reference</t>
    </r>
    <r>
      <rPr>
        <sz val="11"/>
        <color theme="1"/>
        <rFont val="Calibri"/>
        <family val="2"/>
        <scheme val="minor"/>
      </rPr>
      <t xml:space="preserve">
</t>
    </r>
  </si>
  <si>
    <t xml:space="preserve">Once the booking form is released on the WOSC website, the following priorities for place allocation will be made:
1. Children of staff and committee
2. William Westley children on first come first serve basis (time/date of email). 
3. Booking requests for siblings will be managed together provided the individual booking forms are submitted simultaneously.
Please note, email booking submission is prefered to allow a timely response. Paper booking forms may be submitted via the post box in the WOSC room
</t>
  </si>
  <si>
    <t>WOSC RATES 2019/20</t>
  </si>
  <si>
    <t>16/12/2019 - 20/12/2019</t>
  </si>
  <si>
    <t>09/12/2019 - 13/12/2019</t>
  </si>
  <si>
    <t>02/12/2019 - 06/12/2019</t>
  </si>
  <si>
    <t>25/11/2019 - 29/11/2019</t>
  </si>
  <si>
    <t>18/11/2019 - 22/11/2019</t>
  </si>
  <si>
    <t>11/11/2019 - 15/11/2019</t>
  </si>
  <si>
    <t>04/11/2019 - 08/11/2019</t>
  </si>
  <si>
    <t>28/10/2019 - 01/11/2019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</si>
</sst>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quot;£&quot;#,##0.00"/>
    <numFmt numFmtId="165" formatCode="dd/mm/yyyy;@"/>
    <numFmt numFmtId="166" formatCode="dd/mm/yy;@"/>
    <numFmt numFmtId="167" formatCode="&quot;£&quot;#,##0.00"/>
    <numFmt numFmtId="168" formatCode="dd/mm/yyyy\ hh:mm:ss"/>
  </numFmts>
  <fonts count="50" x14ac:knownFonts="1">
    <font>
      <sz val="11"/>
      <color theme="1"/>
      <name val="Calibri"/>
      <family val="2"/>
      <scheme val="minor"/>
    </font>
    <font>
      <b/>
      <sz val="11"/>
      <color theme="1"/>
      <name val="Calibri"/>
      <family val="2"/>
      <scheme val="minor"/>
    </font>
    <font>
      <b/>
      <sz val="16"/>
      <color theme="1"/>
      <name val="Comic Sans MS"/>
      <family val="4"/>
    </font>
    <font>
      <b/>
      <sz val="11"/>
      <color theme="1"/>
      <name val="Comic Sans MS"/>
      <family val="4"/>
    </font>
    <font>
      <b/>
      <sz val="15"/>
      <color theme="1"/>
      <name val="Arial"/>
      <family val="2"/>
    </font>
    <font>
      <b/>
      <sz val="10"/>
      <color theme="1"/>
      <name val="Arial"/>
      <family val="2"/>
    </font>
    <font>
      <b/>
      <sz val="9"/>
      <color theme="1"/>
      <name val="Arial"/>
      <family val="2"/>
    </font>
    <font>
      <sz val="15"/>
      <color theme="1"/>
      <name val="Arial"/>
      <family val="2"/>
    </font>
    <font>
      <sz val="10"/>
      <color theme="1"/>
      <name val="Arial"/>
      <family val="2"/>
    </font>
    <font>
      <sz val="9"/>
      <color theme="0" tint="-0.499984740745262"/>
      <name val="Calibri"/>
      <family val="2"/>
      <scheme val="minor"/>
    </font>
    <font>
      <sz val="10"/>
      <color theme="1"/>
      <name val="Times New Roman"/>
      <family val="1"/>
    </font>
    <font>
      <b/>
      <sz val="14"/>
      <color rgb="FFFF0000"/>
      <name val="Calibri"/>
      <family val="2"/>
      <scheme val="minor"/>
    </font>
    <font>
      <i/>
      <sz val="14"/>
      <color rgb="FFFF0000"/>
      <name val="Calibri"/>
      <family val="2"/>
      <scheme val="minor"/>
    </font>
    <font>
      <b/>
      <sz val="14"/>
      <color theme="1"/>
      <name val="Comic Sans MS"/>
      <family val="4"/>
    </font>
    <font>
      <b/>
      <i/>
      <sz val="14"/>
      <color theme="1"/>
      <name val="Calibri"/>
      <family val="2"/>
      <scheme val="minor"/>
    </font>
    <font>
      <b/>
      <sz val="11"/>
      <color rgb="FFFF0000"/>
      <name val="Comic Sans MS"/>
      <family val="4"/>
    </font>
    <font>
      <sz val="9"/>
      <color theme="1"/>
      <name val="Arial"/>
      <family val="2"/>
    </font>
    <font>
      <b/>
      <sz val="12"/>
      <color theme="1"/>
      <name val="Arial"/>
      <family val="2"/>
    </font>
    <font>
      <sz val="11"/>
      <color theme="0" tint="-0.249977111117893"/>
      <name val="Calibri"/>
      <family val="2"/>
      <scheme val="minor"/>
    </font>
    <font>
      <sz val="10"/>
      <color rgb="FFFF0000"/>
      <name val="Comic Sans MS"/>
      <family val="4"/>
    </font>
    <font>
      <sz val="10"/>
      <color theme="1"/>
      <name val="Comic Sans MS"/>
      <family val="4"/>
    </font>
    <font>
      <b/>
      <sz val="10"/>
      <color rgb="FFFF0000"/>
      <name val="Comic Sans MS"/>
      <family val="4"/>
    </font>
    <font>
      <sz val="11"/>
      <color rgb="FFFF0000"/>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theme="1"/>
      <name val="Arial"/>
      <family val="2"/>
    </font>
    <font>
      <b/>
      <sz val="16"/>
      <color theme="1"/>
      <name val="Calibri"/>
      <family val="2"/>
      <scheme val="minor"/>
    </font>
    <font>
      <b/>
      <sz val="14"/>
      <color theme="1"/>
      <name val="Calibri"/>
      <family val="2"/>
      <scheme val="minor"/>
    </font>
    <font>
      <sz val="11"/>
      <color rgb="FF00B0F0"/>
      <name val="Calibri"/>
      <family val="2"/>
      <scheme val="minor"/>
    </font>
    <font>
      <b/>
      <sz val="12"/>
      <color theme="1"/>
      <name val="Calibri"/>
      <family val="2"/>
      <scheme val="minor"/>
    </font>
    <font>
      <sz val="10"/>
      <name val="Arial"/>
      <family val="2"/>
    </font>
    <font>
      <b/>
      <sz val="12"/>
      <name val="Comic Sans MS"/>
      <family val="4"/>
    </font>
    <font>
      <sz val="11"/>
      <color theme="1"/>
      <name val="Comic Sans MS"/>
      <family val="4"/>
    </font>
    <font>
      <b/>
      <sz val="10"/>
      <color theme="1"/>
      <name val="Comic Sans MS"/>
      <family val="4"/>
    </font>
    <font>
      <sz val="11"/>
      <color rgb="FF000000"/>
      <name val="Calibri"/>
      <family val="2"/>
    </font>
    <font>
      <sz val="9"/>
      <color theme="0" tint="-0.499984740745262"/>
      <name val="Comic Sans MS"/>
      <family val="4"/>
    </font>
    <font>
      <sz val="11"/>
      <name val="Calibri"/>
      <family val="2"/>
      <scheme val="minor"/>
    </font>
    <font>
      <sz val="9"/>
      <color theme="1"/>
      <name val="Calibri"/>
      <family val="2"/>
      <scheme val="minor"/>
    </font>
    <font>
      <b/>
      <sz val="9"/>
      <color theme="1"/>
      <name val="Calibri"/>
      <family val="2"/>
      <scheme val="minor"/>
    </font>
    <font>
      <b/>
      <sz val="12"/>
      <color rgb="FFFF0000"/>
      <name val="Comic Sans MS"/>
      <family val="4"/>
    </font>
    <font>
      <b/>
      <sz val="13"/>
      <color theme="1"/>
      <name val="Comic Sans MS"/>
      <family val="4"/>
    </font>
    <font>
      <b/>
      <sz val="14"/>
      <color rgb="FF7030A0"/>
      <name val="Calibri"/>
      <family val="2"/>
      <scheme val="minor"/>
    </font>
    <font>
      <b/>
      <sz val="12"/>
      <color theme="1"/>
      <name val="Comic Sans MS"/>
      <family val="4"/>
    </font>
    <font>
      <i/>
      <sz val="14"/>
      <color rgb="FF7030A0"/>
      <name val="Calibri"/>
      <family val="2"/>
      <scheme val="minor"/>
    </font>
    <font>
      <b/>
      <sz val="11"/>
      <name val="Calibri"/>
      <family val="2"/>
      <scheme val="minor"/>
    </font>
    <font>
      <i/>
      <sz val="11"/>
      <name val="Calibri"/>
      <family val="2"/>
      <scheme val="minor"/>
    </font>
    <font>
      <b/>
      <i/>
      <sz val="11"/>
      <name val="Calibri"/>
      <family val="2"/>
      <scheme val="minor"/>
    </font>
    <font>
      <sz val="11"/>
      <name val="Arial"/>
      <family val="2"/>
    </font>
  </fonts>
  <fills count="12">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D99594"/>
        <bgColor indexed="64"/>
      </patternFill>
    </fill>
    <fill>
      <patternFill patternType="solid">
        <fgColor rgb="FF92D050"/>
        <bgColor indexed="64"/>
      </patternFill>
    </fill>
    <fill>
      <patternFill patternType="solid">
        <fgColor theme="0" tint="-0.249977111117893"/>
        <bgColor indexed="64"/>
      </patternFill>
    </fill>
    <fill>
      <patternFill patternType="solid">
        <fgColor rgb="FF4D4D4D"/>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s>
  <borders count="4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auto="1"/>
      </right>
      <top style="medium">
        <color auto="1"/>
      </top>
      <bottom style="medium">
        <color auto="1"/>
      </bottom>
      <diagonal/>
    </border>
    <border>
      <left style="medium">
        <color rgb="FF000000"/>
      </left>
      <right style="medium">
        <color rgb="FF000000"/>
      </right>
      <top/>
      <bottom style="medium">
        <color rgb="FF000000"/>
      </bottom>
      <diagonal/>
    </border>
    <border>
      <left style="medium">
        <color auto="1"/>
      </left>
      <right style="medium">
        <color auto="1"/>
      </right>
      <top style="medium">
        <color auto="1"/>
      </top>
      <bottom style="medium">
        <color auto="1"/>
      </bottom>
      <diagonal/>
    </border>
    <border>
      <left/>
      <right/>
      <top style="medium">
        <color rgb="FF000000"/>
      </top>
      <bottom style="medium">
        <color rgb="FF000000"/>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rgb="FF000000"/>
      </left>
      <right/>
      <top style="medium">
        <color rgb="FF000000"/>
      </top>
      <bottom style="medium">
        <color rgb="FF000000"/>
      </bottom>
      <diagonal/>
    </border>
    <border>
      <left/>
      <right style="medium">
        <color auto="1"/>
      </right>
      <top style="medium">
        <color auto="1"/>
      </top>
      <bottom style="thin">
        <color auto="1"/>
      </bottom>
      <diagonal/>
    </border>
    <border>
      <left style="medium">
        <color auto="1"/>
      </left>
      <right style="medium">
        <color rgb="FF000000"/>
      </right>
      <top style="medium">
        <color auto="1"/>
      </top>
      <bottom style="medium">
        <color auto="1"/>
      </bottom>
      <diagonal/>
    </border>
    <border>
      <left/>
      <right style="medium">
        <color rgb="FF000000"/>
      </right>
      <top style="medium">
        <color auto="1"/>
      </top>
      <bottom style="medium">
        <color auto="1"/>
      </bottom>
      <diagonal/>
    </border>
    <border>
      <left/>
      <right/>
      <top style="medium">
        <color auto="1"/>
      </top>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medium">
        <color rgb="FF000000"/>
      </left>
      <right/>
      <top/>
      <bottom style="medium">
        <color rgb="FF000000"/>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right/>
      <top style="medium">
        <color auto="1"/>
      </top>
      <bottom style="medium">
        <color auto="1"/>
      </bottom>
      <diagonal/>
    </border>
    <border>
      <left/>
      <right/>
      <top/>
      <bottom style="medium">
        <color rgb="FF000000"/>
      </bottom>
      <diagonal/>
    </border>
    <border>
      <left style="medium">
        <color auto="1"/>
      </left>
      <right style="medium">
        <color indexed="64"/>
      </right>
      <top style="medium">
        <color auto="1"/>
      </top>
      <bottom/>
      <diagonal/>
    </border>
    <border>
      <left style="medium">
        <color auto="1"/>
      </left>
      <right style="medium">
        <color indexed="64"/>
      </right>
      <top/>
      <bottom/>
      <diagonal/>
    </border>
  </borders>
  <cellStyleXfs count="2">
    <xf numFmtId="0" fontId="0" fillId="0" borderId="0"/>
    <xf numFmtId="0" fontId="32" fillId="0" borderId="0"/>
  </cellStyleXfs>
  <cellXfs count="195">
    <xf numFmtId="0" fontId="0" fillId="0" borderId="0" xfId="0"/>
    <xf numFmtId="14" fontId="5"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7"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9" fillId="0" borderId="5" xfId="0" applyFont="1" applyBorder="1" applyAlignment="1">
      <alignment horizontal="center"/>
    </xf>
    <xf numFmtId="0" fontId="3" fillId="6" borderId="5" xfId="0" applyFont="1" applyFill="1" applyBorder="1" applyAlignment="1">
      <alignment horizontal="center" vertical="center"/>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10" fillId="0" borderId="0" xfId="0" applyFont="1" applyAlignment="1">
      <alignment vertical="center" wrapText="1"/>
    </xf>
    <xf numFmtId="166" fontId="0" fillId="0" borderId="5" xfId="0" applyNumberFormat="1" applyBorder="1"/>
    <xf numFmtId="0" fontId="4" fillId="6"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6" fillId="0" borderId="0" xfId="0" applyFont="1" applyBorder="1" applyAlignment="1">
      <alignment horizontal="left" vertical="center"/>
    </xf>
    <xf numFmtId="0" fontId="17" fillId="2" borderId="15" xfId="0" applyFont="1" applyFill="1" applyBorder="1" applyAlignment="1">
      <alignment horizontal="center" vertical="center" wrapText="1"/>
    </xf>
    <xf numFmtId="0" fontId="10" fillId="0" borderId="0" xfId="0" applyFont="1" applyAlignment="1">
      <alignment horizontal="left" vertical="center"/>
    </xf>
    <xf numFmtId="14" fontId="18" fillId="0" borderId="0" xfId="0" applyNumberFormat="1" applyFont="1"/>
    <xf numFmtId="0" fontId="19" fillId="0" borderId="0" xfId="0" applyFont="1"/>
    <xf numFmtId="0" fontId="20" fillId="0" borderId="0" xfId="0" applyFont="1"/>
    <xf numFmtId="0" fontId="12" fillId="0" borderId="4" xfId="0" applyFont="1" applyBorder="1" applyAlignment="1">
      <alignment horizontal="left"/>
    </xf>
    <xf numFmtId="14" fontId="12" fillId="0" borderId="2" xfId="0" applyNumberFormat="1" applyFont="1" applyBorder="1" applyAlignment="1">
      <alignment horizontal="right"/>
    </xf>
    <xf numFmtId="0" fontId="22" fillId="0" borderId="0" xfId="0" applyFont="1"/>
    <xf numFmtId="0" fontId="0" fillId="0" borderId="0" xfId="0" quotePrefix="1" applyAlignment="1">
      <alignment horizontal="center" wrapText="1"/>
    </xf>
    <xf numFmtId="0" fontId="23" fillId="0" borderId="0" xfId="0" applyFont="1"/>
    <xf numFmtId="0" fontId="24" fillId="0" borderId="0" xfId="0" applyFont="1"/>
    <xf numFmtId="0" fontId="24" fillId="0" borderId="17" xfId="0" applyFont="1" applyBorder="1"/>
    <xf numFmtId="0" fontId="24" fillId="0" borderId="27" xfId="0" applyFont="1" applyBorder="1"/>
    <xf numFmtId="0" fontId="24" fillId="0" borderId="18" xfId="0" applyFont="1" applyBorder="1"/>
    <xf numFmtId="0" fontId="23" fillId="0" borderId="19" xfId="0" applyFont="1" applyBorder="1"/>
    <xf numFmtId="0" fontId="24" fillId="0" borderId="0" xfId="0" applyFont="1" applyBorder="1"/>
    <xf numFmtId="0" fontId="24" fillId="0" borderId="20" xfId="0" applyFont="1" applyBorder="1"/>
    <xf numFmtId="166" fontId="24" fillId="0" borderId="0" xfId="0" applyNumberFormat="1" applyFont="1" applyFill="1" applyBorder="1"/>
    <xf numFmtId="0" fontId="24" fillId="0" borderId="0" xfId="0" applyFont="1" applyBorder="1" applyAlignment="1">
      <alignment horizontal="center"/>
    </xf>
    <xf numFmtId="0" fontId="24" fillId="7" borderId="5" xfId="0" applyFont="1" applyFill="1" applyBorder="1"/>
    <xf numFmtId="0" fontId="24" fillId="0" borderId="0" xfId="0" applyFont="1" applyFill="1" applyBorder="1"/>
    <xf numFmtId="0" fontId="24" fillId="0" borderId="19" xfId="0" applyFont="1" applyBorder="1"/>
    <xf numFmtId="0" fontId="24" fillId="0" borderId="21" xfId="0" applyFont="1" applyBorder="1"/>
    <xf numFmtId="0" fontId="24" fillId="0" borderId="28" xfId="0" applyFont="1" applyBorder="1"/>
    <xf numFmtId="0" fontId="24" fillId="0" borderId="22" xfId="0" applyFont="1" applyBorder="1"/>
    <xf numFmtId="0" fontId="23" fillId="0" borderId="0" xfId="0" applyFont="1" applyBorder="1"/>
    <xf numFmtId="0" fontId="23" fillId="0" borderId="0" xfId="0" applyFont="1" applyFill="1" applyBorder="1"/>
    <xf numFmtId="0" fontId="26" fillId="0" borderId="0" xfId="0" applyFont="1"/>
    <xf numFmtId="0" fontId="27" fillId="2" borderId="8" xfId="0" applyNumberFormat="1" applyFont="1" applyFill="1" applyBorder="1" applyAlignment="1">
      <alignment horizontal="center" vertical="center" wrapText="1"/>
    </xf>
    <xf numFmtId="0" fontId="27" fillId="3" borderId="23" xfId="0" applyFont="1" applyFill="1" applyBorder="1" applyAlignment="1">
      <alignment horizontal="center" vertical="center" wrapText="1"/>
    </xf>
    <xf numFmtId="0" fontId="24" fillId="0" borderId="10" xfId="0" applyNumberFormat="1" applyFont="1" applyBorder="1" applyAlignment="1">
      <alignment horizontal="center" vertical="center" wrapText="1"/>
    </xf>
    <xf numFmtId="0" fontId="27" fillId="4" borderId="9" xfId="0" applyFont="1" applyFill="1" applyBorder="1" applyAlignment="1">
      <alignment horizontal="center" vertical="center" wrapText="1"/>
    </xf>
    <xf numFmtId="0" fontId="24" fillId="0" borderId="12" xfId="0" applyNumberFormat="1" applyFont="1" applyBorder="1" applyAlignment="1">
      <alignment horizontal="center" vertical="center" wrapText="1"/>
    </xf>
    <xf numFmtId="0" fontId="27" fillId="5" borderId="12" xfId="0" applyFont="1" applyFill="1" applyBorder="1" applyAlignment="1">
      <alignment horizontal="center" vertical="center" wrapText="1"/>
    </xf>
    <xf numFmtId="0" fontId="27" fillId="3" borderId="25" xfId="0" applyFont="1" applyFill="1" applyBorder="1" applyAlignment="1" applyProtection="1">
      <alignment horizontal="center" vertical="center" wrapText="1"/>
      <protection locked="0"/>
    </xf>
    <xf numFmtId="0" fontId="27" fillId="3" borderId="26" xfId="0" applyFont="1" applyFill="1" applyBorder="1" applyAlignment="1" applyProtection="1">
      <alignment horizontal="center" vertical="center" wrapText="1"/>
      <protection locked="0"/>
    </xf>
    <xf numFmtId="0" fontId="27" fillId="3" borderId="11" xfId="0" applyFont="1" applyFill="1" applyBorder="1" applyAlignment="1" applyProtection="1">
      <alignment horizontal="center" vertical="center" wrapText="1"/>
      <protection locked="0"/>
    </xf>
    <xf numFmtId="0" fontId="27" fillId="4" borderId="9" xfId="0" applyFont="1" applyFill="1" applyBorder="1" applyAlignment="1" applyProtection="1">
      <alignment horizontal="center" vertical="center" wrapText="1"/>
      <protection locked="0"/>
    </xf>
    <xf numFmtId="0" fontId="27" fillId="5" borderId="12" xfId="0" applyFont="1" applyFill="1" applyBorder="1" applyAlignment="1" applyProtection="1">
      <alignment horizontal="center" vertical="center" wrapText="1"/>
      <protection locked="0"/>
    </xf>
    <xf numFmtId="0" fontId="27" fillId="5" borderId="31" xfId="0" applyFont="1" applyFill="1" applyBorder="1" applyAlignment="1" applyProtection="1">
      <alignment horizontal="center" vertical="center" wrapText="1"/>
      <protection locked="0"/>
    </xf>
    <xf numFmtId="0" fontId="25" fillId="8" borderId="13" xfId="0" applyFont="1" applyFill="1" applyBorder="1" applyAlignment="1">
      <alignment horizontal="center" wrapText="1"/>
    </xf>
    <xf numFmtId="0" fontId="27" fillId="5" borderId="31" xfId="0" applyFont="1" applyFill="1" applyBorder="1" applyAlignment="1" applyProtection="1">
      <alignment horizontal="left" vertical="center" wrapText="1"/>
      <protection locked="0"/>
    </xf>
    <xf numFmtId="0" fontId="27" fillId="4" borderId="32" xfId="0" applyFont="1" applyFill="1" applyBorder="1"/>
    <xf numFmtId="0" fontId="27" fillId="9" borderId="35" xfId="0" applyFont="1" applyFill="1" applyBorder="1"/>
    <xf numFmtId="0" fontId="0" fillId="0" borderId="37" xfId="0" applyBorder="1"/>
    <xf numFmtId="0" fontId="1" fillId="0" borderId="13" xfId="0" applyFont="1" applyBorder="1"/>
    <xf numFmtId="0" fontId="28" fillId="0" borderId="0" xfId="0" applyFont="1"/>
    <xf numFmtId="0" fontId="27" fillId="0" borderId="35" xfId="0" applyFont="1" applyFill="1" applyBorder="1"/>
    <xf numFmtId="0" fontId="27" fillId="0" borderId="32" xfId="0" applyFont="1" applyFill="1" applyBorder="1"/>
    <xf numFmtId="0" fontId="27" fillId="0" borderId="31" xfId="0" applyFont="1" applyFill="1" applyBorder="1" applyAlignment="1" applyProtection="1">
      <alignment horizontal="left" vertical="center" wrapText="1"/>
      <protection locked="0"/>
    </xf>
    <xf numFmtId="164" fontId="24" fillId="0" borderId="24" xfId="0" applyNumberFormat="1" applyFont="1" applyBorder="1"/>
    <xf numFmtId="164" fontId="24" fillId="0" borderId="18" xfId="0" applyNumberFormat="1" applyFont="1" applyBorder="1"/>
    <xf numFmtId="164" fontId="24" fillId="0" borderId="13" xfId="0" applyNumberFormat="1" applyFont="1" applyBorder="1"/>
    <xf numFmtId="0" fontId="1" fillId="0" borderId="0" xfId="0" applyFont="1"/>
    <xf numFmtId="0" fontId="29" fillId="0" borderId="0" xfId="0" applyFont="1"/>
    <xf numFmtId="0" fontId="30" fillId="0" borderId="0" xfId="0" applyFont="1"/>
    <xf numFmtId="0" fontId="0" fillId="0" borderId="0" xfId="0" applyAlignment="1">
      <alignment wrapText="1"/>
    </xf>
    <xf numFmtId="0" fontId="0" fillId="0" borderId="0" xfId="0" applyAlignment="1">
      <alignment vertical="top" wrapText="1"/>
    </xf>
    <xf numFmtId="0" fontId="21" fillId="0" borderId="0" xfId="0" applyFont="1" applyBorder="1" applyAlignment="1">
      <alignment horizontal="left" vertical="center" wrapText="1"/>
    </xf>
    <xf numFmtId="0" fontId="17" fillId="2" borderId="0" xfId="0" applyFont="1" applyFill="1" applyBorder="1" applyAlignment="1">
      <alignment horizontal="center" vertical="center" wrapText="1"/>
    </xf>
    <xf numFmtId="0" fontId="0" fillId="0" borderId="0" xfId="0" applyBorder="1"/>
    <xf numFmtId="0" fontId="4" fillId="6" borderId="13" xfId="0" applyFont="1" applyFill="1" applyBorder="1" applyAlignment="1">
      <alignment horizontal="center" vertical="center" wrapText="1"/>
    </xf>
    <xf numFmtId="0" fontId="34" fillId="0" borderId="5" xfId="0" applyFont="1" applyBorder="1" applyAlignment="1">
      <alignment horizontal="center" vertical="center" wrapText="1"/>
    </xf>
    <xf numFmtId="0" fontId="0" fillId="0" borderId="0" xfId="0" applyAlignment="1">
      <alignment wrapText="1"/>
    </xf>
    <xf numFmtId="0" fontId="0" fillId="0" borderId="0" xfId="0" applyAlignment="1">
      <alignment wrapText="1"/>
    </xf>
    <xf numFmtId="0" fontId="0" fillId="0" borderId="0" xfId="0" applyFont="1"/>
    <xf numFmtId="0" fontId="1" fillId="0" borderId="0" xfId="0" applyFont="1" applyFill="1" applyBorder="1"/>
    <xf numFmtId="0" fontId="37" fillId="0" borderId="5" xfId="0" applyFont="1" applyBorder="1"/>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0" fontId="0" fillId="0" borderId="0" xfId="0" applyProtection="1">
      <protection locked="0"/>
    </xf>
    <xf numFmtId="167" fontId="0" fillId="0" borderId="16" xfId="0" applyNumberFormat="1" applyBorder="1"/>
    <xf numFmtId="167" fontId="0" fillId="0" borderId="5" xfId="0" applyNumberFormat="1" applyBorder="1"/>
    <xf numFmtId="0" fontId="35" fillId="0" borderId="0" xfId="0" applyFont="1" applyBorder="1"/>
    <xf numFmtId="0" fontId="33" fillId="0" borderId="0" xfId="0" applyFont="1" applyBorder="1" applyAlignment="1">
      <alignment horizontal="center" vertical="center" wrapText="1"/>
    </xf>
    <xf numFmtId="0" fontId="35" fillId="2" borderId="0" xfId="0" applyFont="1" applyFill="1" applyBorder="1" applyAlignment="1">
      <alignment horizontal="left" vertical="center"/>
    </xf>
    <xf numFmtId="0" fontId="3" fillId="2" borderId="0" xfId="0" applyFont="1" applyFill="1" applyBorder="1" applyAlignment="1">
      <alignment horizontal="left" vertical="center"/>
    </xf>
    <xf numFmtId="0" fontId="35" fillId="6" borderId="5" xfId="0" applyFont="1" applyFill="1" applyBorder="1"/>
    <xf numFmtId="0" fontId="0" fillId="0" borderId="0" xfId="0" applyAlignment="1">
      <alignment wrapText="1"/>
    </xf>
    <xf numFmtId="0" fontId="40" fillId="0" borderId="0" xfId="0" applyFont="1" applyAlignment="1">
      <alignment horizontal="right" vertical="top"/>
    </xf>
    <xf numFmtId="0" fontId="1" fillId="0" borderId="29" xfId="0" applyFont="1" applyBorder="1"/>
    <xf numFmtId="0" fontId="0" fillId="0" borderId="30" xfId="0" applyBorder="1" applyAlignment="1">
      <alignment wrapText="1"/>
    </xf>
    <xf numFmtId="0" fontId="40" fillId="0" borderId="42" xfId="0" applyFont="1" applyBorder="1" applyAlignment="1">
      <alignment horizontal="right"/>
    </xf>
    <xf numFmtId="0" fontId="0" fillId="0" borderId="41" xfId="0" applyBorder="1" applyAlignment="1">
      <alignment vertical="top"/>
    </xf>
    <xf numFmtId="0" fontId="0" fillId="0" borderId="41" xfId="0" applyBorder="1" applyAlignment="1">
      <alignment vertical="top" wrapText="1"/>
    </xf>
    <xf numFmtId="0" fontId="40" fillId="0" borderId="39" xfId="0" applyFont="1" applyBorder="1" applyAlignment="1">
      <alignment horizontal="right"/>
    </xf>
    <xf numFmtId="0" fontId="0" fillId="0" borderId="40" xfId="0" applyBorder="1" applyAlignment="1">
      <alignment vertical="top" wrapText="1"/>
    </xf>
    <xf numFmtId="0" fontId="0" fillId="0" borderId="30" xfId="0" applyBorder="1" applyAlignment="1">
      <alignment vertical="top" wrapText="1"/>
    </xf>
    <xf numFmtId="0" fontId="40" fillId="0" borderId="39" xfId="0" applyFont="1" applyBorder="1" applyAlignment="1">
      <alignment horizontal="right" vertical="top"/>
    </xf>
    <xf numFmtId="0" fontId="1" fillId="0" borderId="42" xfId="0" applyFont="1" applyBorder="1" applyAlignment="1">
      <alignment horizontal="right"/>
    </xf>
    <xf numFmtId="0" fontId="0" fillId="0" borderId="42" xfId="0" applyBorder="1" applyAlignment="1">
      <alignment horizontal="right" vertical="top"/>
    </xf>
    <xf numFmtId="0" fontId="40" fillId="0" borderId="42" xfId="0" applyFont="1" applyBorder="1" applyAlignment="1">
      <alignment horizontal="right" vertical="top"/>
    </xf>
    <xf numFmtId="0" fontId="39" fillId="0" borderId="42" xfId="0" applyFont="1" applyBorder="1" applyAlignment="1">
      <alignment horizontal="right" vertical="top"/>
    </xf>
    <xf numFmtId="0" fontId="0" fillId="0" borderId="41" xfId="0" applyBorder="1" applyAlignment="1">
      <alignment wrapText="1"/>
    </xf>
    <xf numFmtId="0" fontId="0" fillId="0" borderId="40" xfId="0" applyBorder="1" applyAlignment="1">
      <alignment wrapText="1"/>
    </xf>
    <xf numFmtId="20" fontId="45" fillId="0" borderId="4" xfId="0" applyNumberFormat="1" applyFont="1" applyBorder="1" applyAlignment="1">
      <alignment horizontal="left"/>
    </xf>
    <xf numFmtId="14" fontId="45" fillId="0" borderId="2" xfId="0" applyNumberFormat="1" applyFont="1" applyBorder="1" applyAlignment="1">
      <alignment horizontal="left"/>
    </xf>
    <xf numFmtId="0" fontId="0" fillId="7" borderId="13" xfId="0" applyFont="1" applyFill="1" applyBorder="1" applyAlignment="1">
      <alignment horizontal="center" wrapText="1"/>
    </xf>
    <xf numFmtId="0" fontId="24" fillId="9" borderId="5" xfId="0" applyFont="1" applyFill="1" applyBorder="1" applyProtection="1">
      <protection locked="0"/>
    </xf>
    <xf numFmtId="0" fontId="24" fillId="0" borderId="0" xfId="0" applyFont="1" applyBorder="1" applyProtection="1">
      <protection locked="0"/>
    </xf>
    <xf numFmtId="165" fontId="24" fillId="9" borderId="5" xfId="0" applyNumberFormat="1" applyFont="1" applyFill="1" applyBorder="1" applyProtection="1">
      <protection locked="0"/>
    </xf>
    <xf numFmtId="0" fontId="24" fillId="9" borderId="5" xfId="0" applyNumberFormat="1" applyFont="1" applyFill="1" applyBorder="1" applyProtection="1">
      <protection locked="0"/>
    </xf>
    <xf numFmtId="167" fontId="0" fillId="9" borderId="5" xfId="0" applyNumberFormat="1" applyFill="1" applyBorder="1" applyProtection="1">
      <protection locked="0"/>
    </xf>
    <xf numFmtId="167" fontId="0" fillId="0" borderId="0" xfId="0" applyNumberFormat="1"/>
    <xf numFmtId="0" fontId="5" fillId="0" borderId="0" xfId="0" applyNumberFormat="1" applyFont="1" applyBorder="1" applyAlignment="1">
      <alignment horizontal="center" vertical="center" wrapText="1"/>
    </xf>
    <xf numFmtId="168" fontId="0" fillId="0" borderId="0" xfId="0" applyNumberFormat="1" applyAlignment="1" applyProtection="1">
      <alignment horizontal="center"/>
      <protection locked="0"/>
    </xf>
    <xf numFmtId="164" fontId="38" fillId="10" borderId="36" xfId="0" applyNumberFormat="1" applyFont="1" applyFill="1" applyBorder="1" applyAlignment="1">
      <alignment horizontal="center"/>
    </xf>
    <xf numFmtId="164" fontId="38" fillId="10" borderId="33" xfId="0" applyNumberFormat="1" applyFont="1" applyFill="1" applyBorder="1" applyAlignment="1">
      <alignment horizontal="center"/>
    </xf>
    <xf numFmtId="164" fontId="49" fillId="10" borderId="34" xfId="0" applyNumberFormat="1" applyFont="1" applyFill="1" applyBorder="1" applyAlignment="1" applyProtection="1">
      <alignment horizontal="center" vertical="center" wrapText="1"/>
      <protection locked="0"/>
    </xf>
    <xf numFmtId="0" fontId="38" fillId="0" borderId="0" xfId="0" applyFont="1"/>
    <xf numFmtId="14" fontId="38" fillId="10" borderId="5" xfId="0" applyNumberFormat="1" applyFont="1" applyFill="1" applyBorder="1"/>
    <xf numFmtId="164" fontId="49" fillId="9" borderId="36" xfId="0" applyNumberFormat="1" applyFont="1" applyFill="1" applyBorder="1" applyAlignment="1" applyProtection="1">
      <alignment horizontal="center"/>
    </xf>
    <xf numFmtId="164" fontId="49" fillId="4" borderId="33" xfId="0" applyNumberFormat="1" applyFont="1" applyFill="1" applyBorder="1" applyAlignment="1" applyProtection="1">
      <alignment horizontal="center"/>
    </xf>
    <xf numFmtId="164" fontId="49" fillId="5" borderId="34" xfId="0" applyNumberFormat="1" applyFont="1" applyFill="1" applyBorder="1" applyAlignment="1" applyProtection="1">
      <alignment horizontal="center" vertical="center" wrapText="1"/>
    </xf>
    <xf numFmtId="0" fontId="0" fillId="0" borderId="0" xfId="0" applyAlignment="1">
      <alignment wrapText="1"/>
    </xf>
    <xf numFmtId="0" fontId="0" fillId="0" borderId="0" xfId="0" applyAlignment="1">
      <alignment wrapText="1"/>
    </xf>
    <xf numFmtId="0" fontId="1" fillId="0" borderId="0" xfId="0" applyFont="1" applyBorder="1"/>
    <xf numFmtId="0" fontId="40" fillId="0" borderId="0" xfId="0" applyFont="1" applyBorder="1" applyAlignment="1">
      <alignment horizontal="right" vertical="top"/>
    </xf>
    <xf numFmtId="0" fontId="0" fillId="0" borderId="0" xfId="0" applyBorder="1" applyAlignment="1">
      <alignment wrapText="1"/>
    </xf>
    <xf numFmtId="0" fontId="30" fillId="0" borderId="0" xfId="0" applyFont="1" applyBorder="1"/>
    <xf numFmtId="0" fontId="0" fillId="0" borderId="0" xfId="0" applyBorder="1" applyAlignment="1">
      <alignment vertical="top" wrapText="1"/>
    </xf>
    <xf numFmtId="0" fontId="27" fillId="3" borderId="43" xfId="0" applyFont="1" applyFill="1" applyBorder="1" applyAlignment="1" applyProtection="1">
      <alignment horizontal="center" vertical="center" wrapText="1"/>
      <protection locked="0"/>
    </xf>
    <xf numFmtId="0" fontId="27" fillId="4" borderId="44" xfId="0" applyFont="1" applyFill="1" applyBorder="1" applyAlignment="1" applyProtection="1">
      <alignment horizontal="center" vertical="center" wrapText="1"/>
      <protection locked="0"/>
    </xf>
    <xf numFmtId="164" fontId="24" fillId="0" borderId="11" xfId="0" applyNumberFormat="1" applyFont="1" applyBorder="1"/>
    <xf numFmtId="0" fontId="24" fillId="0" borderId="0" xfId="0" applyFont="1" applyProtection="1">
      <protection locked="0"/>
    </xf>
    <xf numFmtId="164" fontId="24" fillId="0" borderId="24" xfId="0" applyNumberFormat="1" applyFont="1" applyBorder="1" applyProtection="1">
      <protection locked="0"/>
    </xf>
    <xf numFmtId="164" fontId="24" fillId="0" borderId="18" xfId="0" applyNumberFormat="1" applyFont="1" applyBorder="1" applyProtection="1">
      <protection locked="0"/>
    </xf>
    <xf numFmtId="164" fontId="24" fillId="0" borderId="13" xfId="0" applyNumberFormat="1" applyFont="1" applyBorder="1" applyProtection="1">
      <protection locked="0"/>
    </xf>
    <xf numFmtId="0" fontId="37" fillId="0" borderId="2"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5" fillId="6" borderId="5" xfId="0" applyFont="1" applyFill="1" applyBorder="1" applyAlignment="1">
      <alignment horizontal="left" vertical="center"/>
    </xf>
    <xf numFmtId="0" fontId="21" fillId="0" borderId="0" xfId="0" applyFont="1" applyBorder="1" applyAlignment="1">
      <alignment horizontal="left" vertical="center" wrapText="1"/>
    </xf>
    <xf numFmtId="0" fontId="0" fillId="0" borderId="0" xfId="0" applyAlignment="1">
      <alignment wrapText="1"/>
    </xf>
    <xf numFmtId="0" fontId="0" fillId="0" borderId="20" xfId="0" applyBorder="1" applyAlignment="1">
      <alignment wrapText="1"/>
    </xf>
    <xf numFmtId="0" fontId="35" fillId="6" borderId="2" xfId="0" applyFont="1" applyFill="1" applyBorder="1" applyAlignment="1">
      <alignment horizontal="left" vertical="center"/>
    </xf>
    <xf numFmtId="0" fontId="35" fillId="6" borderId="4" xfId="0" applyFont="1" applyFill="1" applyBorder="1" applyAlignment="1">
      <alignment horizontal="left" vertical="center"/>
    </xf>
    <xf numFmtId="0" fontId="21" fillId="11" borderId="0" xfId="0" applyFont="1" applyFill="1" applyBorder="1" applyAlignment="1">
      <alignment horizontal="left" vertical="center" wrapText="1"/>
    </xf>
    <xf numFmtId="0" fontId="22" fillId="11" borderId="0" xfId="0" applyFont="1" applyFill="1" applyAlignment="1"/>
    <xf numFmtId="0" fontId="27" fillId="2" borderId="8"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0" borderId="0" xfId="0" applyFont="1" applyAlignment="1">
      <alignment horizontal="left" vertical="center"/>
    </xf>
    <xf numFmtId="0" fontId="1" fillId="0" borderId="5"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3" fillId="0" borderId="0" xfId="0" applyFont="1" applyAlignment="1">
      <alignment horizontal="left" wrapText="1"/>
    </xf>
    <xf numFmtId="0" fontId="33" fillId="6" borderId="29"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33" fillId="6" borderId="42" xfId="0" applyFont="1" applyFill="1" applyBorder="1" applyAlignment="1">
      <alignment horizontal="center" vertical="center" wrapText="1"/>
    </xf>
    <xf numFmtId="0" fontId="33" fillId="6" borderId="41" xfId="0" applyFont="1" applyFill="1" applyBorder="1" applyAlignment="1">
      <alignment horizontal="center" vertical="center" wrapText="1"/>
    </xf>
    <xf numFmtId="0" fontId="33" fillId="6" borderId="39" xfId="0" applyFont="1" applyFill="1" applyBorder="1" applyAlignment="1">
      <alignment horizontal="center" vertical="center" wrapText="1"/>
    </xf>
    <xf numFmtId="0" fontId="33" fillId="6" borderId="40" xfId="0" applyFont="1" applyFill="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34" fillId="0" borderId="5" xfId="0" applyFont="1" applyBorder="1" applyAlignment="1">
      <alignment horizontal="center" vertical="center" wrapText="1"/>
    </xf>
    <xf numFmtId="0" fontId="14" fillId="0" borderId="29" xfId="0" applyFont="1" applyBorder="1" applyAlignment="1">
      <alignment horizontal="center"/>
    </xf>
    <xf numFmtId="0" fontId="14" fillId="0" borderId="30" xfId="0" applyFont="1" applyBorder="1" applyAlignment="1">
      <alignment horizontal="center"/>
    </xf>
    <xf numFmtId="0" fontId="13" fillId="6" borderId="2" xfId="0" applyFont="1" applyFill="1" applyBorder="1" applyAlignment="1">
      <alignment horizontal="center"/>
    </xf>
    <xf numFmtId="0" fontId="13" fillId="6" borderId="3" xfId="0" applyFont="1" applyFill="1" applyBorder="1" applyAlignment="1">
      <alignment horizontal="center"/>
    </xf>
    <xf numFmtId="0" fontId="13" fillId="6" borderId="4" xfId="0" applyFont="1" applyFill="1" applyBorder="1" applyAlignment="1">
      <alignment horizontal="center"/>
    </xf>
    <xf numFmtId="0" fontId="11" fillId="0" borderId="2" xfId="0" applyFont="1" applyBorder="1" applyAlignment="1">
      <alignment horizontal="center" wrapText="1"/>
    </xf>
    <xf numFmtId="0" fontId="11" fillId="0" borderId="3" xfId="0" applyFont="1" applyBorder="1" applyAlignment="1">
      <alignment horizontal="center" wrapText="1"/>
    </xf>
    <xf numFmtId="0" fontId="11" fillId="0" borderId="4" xfId="0" applyFont="1" applyBorder="1" applyAlignment="1">
      <alignment horizontal="center" wrapText="1"/>
    </xf>
    <xf numFmtId="0" fontId="43" fillId="0" borderId="2" xfId="0" applyFont="1" applyBorder="1" applyAlignment="1">
      <alignment horizontal="center" wrapText="1"/>
    </xf>
    <xf numFmtId="0" fontId="43" fillId="0" borderId="3" xfId="0" applyFont="1" applyBorder="1" applyAlignment="1">
      <alignment horizontal="center" wrapText="1"/>
    </xf>
    <xf numFmtId="0" fontId="43" fillId="0" borderId="4" xfId="0" applyFont="1" applyBorder="1" applyAlignment="1">
      <alignment horizontal="center" wrapText="1"/>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 fillId="0" borderId="41" xfId="0" applyFont="1" applyBorder="1" applyAlignment="1">
      <alignment horizontal="left" wrapText="1"/>
    </xf>
    <xf numFmtId="0" fontId="3" fillId="0" borderId="38" xfId="0" applyFont="1" applyBorder="1" applyAlignment="1">
      <alignment horizontal="left" vertical="center" wrapText="1"/>
    </xf>
    <xf numFmtId="0" fontId="3" fillId="0" borderId="30" xfId="0" applyFont="1" applyBorder="1" applyAlignment="1">
      <alignment horizontal="left" vertical="center" wrapText="1"/>
    </xf>
    <xf numFmtId="0" fontId="0" fillId="7" borderId="45" xfId="0" applyFont="1" applyFill="1" applyBorder="1" applyAlignment="1" applyProtection="1">
      <alignment horizontal="center" vertical="center" wrapText="1"/>
    </xf>
    <xf numFmtId="0" fontId="0" fillId="0" borderId="46" xfId="0" applyBorder="1" applyAlignment="1" applyProtection="1">
      <alignment horizontal="center" vertical="center" wrapText="1"/>
    </xf>
    <xf numFmtId="0" fontId="0" fillId="0" borderId="34" xfId="0" applyBorder="1" applyAlignment="1" applyProtection="1">
      <alignment horizontal="center" vertical="center" wrapText="1"/>
    </xf>
  </cellXfs>
  <cellStyles count="2">
    <cellStyle name="Normal" xfId="0" builtinId="0"/>
    <cellStyle name="Normal 2" xfId="1" xr:uid="{00000000-0005-0000-0000-000001000000}"/>
  </cellStyles>
  <dxfs count="80">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strike val="0"/>
        <color rgb="FFFF0000"/>
      </font>
    </dxf>
    <dxf>
      <font>
        <color theme="0"/>
      </font>
    </dxf>
    <dxf>
      <font>
        <strike/>
        <color theme="0" tint="-0.24994659260841701"/>
      </font>
    </dxf>
  </dxfs>
  <tableStyles count="0" defaultTableStyle="TableStyleMedium2" defaultPivotStyle="PivotStyleLight16"/>
  <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371475</xdr:colOff>
      <xdr:row>0</xdr:row>
      <xdr:rowOff>0</xdr:rowOff>
    </xdr:from>
    <xdr:to>
      <xdr:col>8</xdr:col>
      <xdr:colOff>449675</xdr:colOff>
      <xdr:row>5</xdr:row>
      <xdr:rowOff>144875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286625" y="0"/>
          <a:ext cx="1097375" cy="1221200"/>
        </a:xfrm>
        <a:prstGeom prst="rect">
          <a:avLst/>
        </a:prstGeom>
      </xdr:spPr>
    </xdr:pic>
    <xdr:clientData/>
  </xdr:twoCellAnchor>
  <mc:AlternateContent xmlns:mc="http://schemas.openxmlformats.org/markup-compatibility/2006">
    <mc:Choice xmlns:a14="http://schemas.microsoft.com/office/drawing/2010/main" Requires="a14">
      <xdr:twoCellAnchor>
        <xdr:from>
          <xdr:col>14</xdr:col>
          <xdr:colOff>482600</xdr:colOff>
          <xdr:row>16</xdr:row>
          <xdr:rowOff>31750</xdr:rowOff>
        </xdr:from>
        <xdr:to>
          <xdr:col>16</xdr:col>
          <xdr:colOff>292100</xdr:colOff>
          <xdr:row>19</xdr:row>
          <xdr:rowOff>88900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Copy Pattern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184150</xdr:colOff>
          <xdr:row>19</xdr:row>
          <xdr:rowOff>38100</xdr:rowOff>
        </xdr:from>
        <xdr:to>
          <xdr:col>7</xdr:col>
          <xdr:colOff>533400</xdr:colOff>
          <xdr:row>21</xdr:row>
          <xdr:rowOff>69850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Go</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Q90"/>
  <sheetViews>
    <sheetView showGridLines="0" tabSelected="1" topLeftCell="A7" zoomScale="90" zoomScaleNormal="90" workbookViewId="0">
      <selection activeCell="E17" sqref="E17"/>
    </sheetView>
  </sheetViews>
  <sheetFormatPr defaultColWidth="8.81640625" defaultRowHeight="14.5" x14ac:dyDescent="0.35"/>
  <cols>
    <col min="2" max="2" width="24.1796875" customWidth="1"/>
    <col min="3" max="3" width="16.1796875" customWidth="1"/>
    <col min="4" max="8" width="15.1796875" customWidth="1"/>
    <col min="9" max="9" width="15.81640625" bestFit="1" customWidth="1"/>
    <col min="10" max="10" width="20" hidden="1" customWidth="1"/>
    <col min="11" max="11" width="10.81640625" hidden="1" customWidth="1"/>
    <col min="12" max="14" width="9.1796875" hidden="1" customWidth="1"/>
    <col min="15" max="15" width="8.81640625" customWidth="1"/>
  </cols>
  <sheetData>
    <row r="1" spans="2:17" x14ac:dyDescent="0.35">
      <c r="B1" s="14"/>
      <c r="C1" s="14"/>
      <c r="D1" s="14"/>
      <c r="E1" s="14"/>
      <c r="F1" s="14"/>
      <c r="G1" s="14"/>
      <c r="H1" s="14"/>
      <c r="I1" s="14"/>
    </row>
    <row r="2" spans="2:17" x14ac:dyDescent="0.35">
      <c r="B2" s="14"/>
      <c r="C2" s="14"/>
      <c r="D2" s="14"/>
      <c r="E2" s="14"/>
      <c r="F2" s="14"/>
      <c r="G2" s="14"/>
      <c r="H2" s="14"/>
      <c r="I2" s="14"/>
      <c r="K2" s="21"/>
    </row>
    <row r="3" spans="2:17" ht="25" x14ac:dyDescent="0.35">
      <c r="B3" s="14"/>
      <c r="C3" s="161" t="s">
        <v>10</v>
      </c>
      <c r="D3" s="161"/>
      <c r="E3" s="161"/>
      <c r="F3" s="161"/>
      <c r="G3" s="161"/>
      <c r="H3" s="161"/>
      <c r="I3" s="161"/>
    </row>
    <row r="4" spans="2:17" x14ac:dyDescent="0.35">
      <c r="B4" s="14"/>
      <c r="C4" s="14"/>
      <c r="D4" s="14"/>
      <c r="E4" s="14"/>
      <c r="F4" s="14"/>
      <c r="G4" s="14"/>
      <c r="H4" s="14"/>
      <c r="I4" s="14"/>
    </row>
    <row r="5" spans="2:17" x14ac:dyDescent="0.35">
      <c r="B5" s="15"/>
      <c r="C5" s="15"/>
      <c r="D5" s="15"/>
      <c r="E5" s="15"/>
      <c r="F5" s="15"/>
      <c r="G5" s="15"/>
      <c r="H5" s="15"/>
      <c r="I5" s="15"/>
    </row>
    <row r="6" spans="2:17" ht="27.75" customHeight="1" x14ac:dyDescent="0.6">
      <c r="B6" s="177" t="s">
        <v>0</v>
      </c>
      <c r="C6" s="178"/>
      <c r="D6" s="179"/>
      <c r="E6" s="186" t="str">
        <f>Admin!G4</f>
        <v>Nov - Dec</v>
      </c>
      <c r="F6" s="187"/>
      <c r="G6" s="188"/>
      <c r="H6" s="175">
        <f>Admin!G3</f>
        <v>2019</v>
      </c>
      <c r="I6" s="176"/>
      <c r="J6" s="124">
        <v>43727.924097222225</v>
      </c>
    </row>
    <row r="7" spans="2:17" ht="36.75" customHeight="1" x14ac:dyDescent="0.45">
      <c r="B7" s="190" t="s">
        <v>98</v>
      </c>
      <c r="C7" s="190"/>
      <c r="D7" s="191"/>
      <c r="E7" s="180" t="s">
        <v>96</v>
      </c>
      <c r="F7" s="181"/>
      <c r="G7" s="182"/>
      <c r="H7" s="25">
        <f>Admin!G6</f>
        <v>43749</v>
      </c>
      <c r="I7" s="24">
        <v>23.59</v>
      </c>
      <c r="J7" s="26" t="b">
        <f>IF(H7+1&gt;= J6,FALSE,TRUE)</f>
        <v>0</v>
      </c>
    </row>
    <row r="8" spans="2:17" ht="34.5" customHeight="1" x14ac:dyDescent="0.5">
      <c r="B8" s="165" t="s">
        <v>99</v>
      </c>
      <c r="C8" s="165"/>
      <c r="D8" s="189"/>
      <c r="E8" s="183" t="s">
        <v>97</v>
      </c>
      <c r="F8" s="184"/>
      <c r="G8" s="185"/>
      <c r="H8" s="115">
        <f>H7</f>
        <v>43749</v>
      </c>
      <c r="I8" s="114">
        <v>0.99930555555555556</v>
      </c>
      <c r="J8" s="27">
        <f>MATCH("Total",J9:J137,0) +8</f>
        <v>50</v>
      </c>
    </row>
    <row r="9" spans="2:17" ht="36.75" customHeight="1" x14ac:dyDescent="0.5">
      <c r="B9" s="165" t="s">
        <v>59</v>
      </c>
      <c r="C9" s="165"/>
      <c r="D9" s="165"/>
      <c r="E9" s="165"/>
      <c r="F9" s="165"/>
      <c r="G9" s="165"/>
      <c r="H9" s="165"/>
      <c r="I9" s="165"/>
      <c r="J9" s="27">
        <f>MATCH("Header",J10:J138,0) +9</f>
        <v>15</v>
      </c>
    </row>
    <row r="10" spans="2:17" x14ac:dyDescent="0.35">
      <c r="J10" s="122" t="b">
        <f>(I56=I50)</f>
        <v>1</v>
      </c>
    </row>
    <row r="11" spans="2:17" ht="27" customHeight="1" x14ac:dyDescent="0.35">
      <c r="B11" s="7" t="s">
        <v>17</v>
      </c>
      <c r="C11" s="162"/>
      <c r="D11" s="162"/>
      <c r="E11" s="162"/>
      <c r="F11" s="162"/>
      <c r="G11" s="7" t="s">
        <v>18</v>
      </c>
      <c r="H11" s="163"/>
      <c r="I11" s="164"/>
    </row>
    <row r="12" spans="2:17" ht="12.75" customHeight="1" x14ac:dyDescent="0.35"/>
    <row r="13" spans="2:17" ht="51.75" customHeight="1" x14ac:dyDescent="0.35">
      <c r="B13" s="149" t="s">
        <v>100</v>
      </c>
      <c r="C13" s="149"/>
      <c r="D13" s="149"/>
      <c r="E13" s="149"/>
      <c r="F13" s="149"/>
      <c r="G13" s="149"/>
      <c r="H13" s="149"/>
      <c r="I13" s="149"/>
      <c r="J13" s="1"/>
      <c r="K13" s="2"/>
      <c r="L13" s="3"/>
      <c r="M13" s="3"/>
      <c r="N13" s="4"/>
      <c r="O13" s="3"/>
      <c r="P13" s="3"/>
      <c r="Q13" s="3"/>
    </row>
    <row r="14" spans="2:17" ht="12.75" customHeight="1" thickBot="1" x14ac:dyDescent="0.4">
      <c r="B14" s="89"/>
      <c r="C14" s="89"/>
      <c r="D14" s="89"/>
      <c r="E14" s="89"/>
      <c r="F14" s="89"/>
      <c r="G14" s="89"/>
      <c r="H14" s="89"/>
      <c r="I14" s="89"/>
      <c r="K14" s="2"/>
      <c r="L14" s="3"/>
      <c r="M14" s="3"/>
      <c r="N14" s="4"/>
      <c r="O14" s="3"/>
      <c r="P14" s="3"/>
      <c r="Q14" s="3"/>
    </row>
    <row r="15" spans="2:17" ht="39.75" customHeight="1" thickBot="1" x14ac:dyDescent="0.4">
      <c r="B15" s="8" t="s">
        <v>1</v>
      </c>
      <c r="C15" s="12" t="s">
        <v>2</v>
      </c>
      <c r="D15" s="80" t="s">
        <v>3</v>
      </c>
      <c r="E15" s="9" t="s">
        <v>4</v>
      </c>
      <c r="F15" s="9" t="s">
        <v>5</v>
      </c>
      <c r="G15" s="12" t="s">
        <v>6</v>
      </c>
      <c r="H15" s="80" t="s">
        <v>7</v>
      </c>
      <c r="I15" s="13" t="s">
        <v>19</v>
      </c>
      <c r="J15" s="1" t="s">
        <v>103</v>
      </c>
      <c r="K15" s="18"/>
      <c r="L15" s="16"/>
      <c r="M15" s="16"/>
      <c r="N15" s="17"/>
      <c r="O15" s="16"/>
      <c r="P15" s="16"/>
      <c r="Q15" s="16"/>
    </row>
    <row r="16" spans="2:17" ht="15" thickBot="1" x14ac:dyDescent="0.4">
      <c r="B16" s="29"/>
      <c r="C16" s="29"/>
      <c r="D16" s="29"/>
      <c r="E16" s="29"/>
      <c r="F16" s="29"/>
      <c r="G16" s="29"/>
      <c r="H16" s="29"/>
      <c r="I16" s="29"/>
      <c r="J16" s="29"/>
      <c r="K16" s="29"/>
      <c r="L16" s="29"/>
      <c r="M16" s="29"/>
      <c r="N16" s="29"/>
    </row>
    <row r="17" spans="2:14" ht="15" thickBot="1" x14ac:dyDescent="0.4">
      <c r="B17" s="158" t="s">
        <v>132</v>
      </c>
      <c r="C17" s="48" t="s">
        <v>11</v>
      </c>
      <c r="D17" s="53"/>
      <c r="E17" s="54"/>
      <c r="F17" s="54"/>
      <c r="G17" s="54"/>
      <c r="H17" s="55"/>
      <c r="I17" s="69">
        <f>SUM(J17:N17)</f>
        <v>0</v>
      </c>
      <c r="J17" s="29">
        <f>IF(OR(D17="",D17=Admin!$D$16, D17=Admin!$D$12),0,IF('Term time booking form'!$J$7,'Terms &amp; Conditions'!$G$4,'Terms &amp; Conditions'!$F$4))</f>
        <v>0</v>
      </c>
      <c r="K17" s="29">
        <f>IF(OR(E17="",E17=Admin!$D$16, E17=Admin!$D$12),0,IF('Term time booking form'!$J$7,'Terms &amp; Conditions'!$G$4,'Terms &amp; Conditions'!$F$4))</f>
        <v>0</v>
      </c>
      <c r="L17" s="29">
        <f>IF(OR(F17="",F17=Admin!$D$16, F17=Admin!$D$12),0,IF('Term time booking form'!$J$7,'Terms &amp; Conditions'!$G$4,'Terms &amp; Conditions'!$F$4))</f>
        <v>0</v>
      </c>
      <c r="M17" s="29">
        <f>IF(OR(G17="",G17=Admin!$D$16, G17=Admin!$D$12),0,IF('Term time booking form'!$J$7,'Terms &amp; Conditions'!$G$4,'Terms &amp; Conditions'!$F$4))</f>
        <v>0</v>
      </c>
      <c r="N17" s="29">
        <f>IF(OR(H17="",H17=Admin!$D$16, H17=Admin!$D$12),0,IF('Term time booking form'!$J$7,'Terms &amp; Conditions'!$G$4,'Terms &amp; Conditions'!$F$4))</f>
        <v>0</v>
      </c>
    </row>
    <row r="18" spans="2:14" ht="15" thickBot="1" x14ac:dyDescent="0.4">
      <c r="B18" s="159"/>
      <c r="C18" s="50" t="s">
        <v>13</v>
      </c>
      <c r="D18" s="56"/>
      <c r="E18" s="56"/>
      <c r="F18" s="56"/>
      <c r="G18" s="56"/>
      <c r="H18" s="56"/>
      <c r="I18" s="70">
        <f>SUM(J18:N18)</f>
        <v>0</v>
      </c>
      <c r="J18" s="29">
        <f>IF(OR(D18="",D18=Admin!$D$16, D18=Admin!$D$12),0,IF('Term time booking form'!$J$7,'Terms &amp; Conditions'!$G$5,'Terms &amp; Conditions'!$F$5))</f>
        <v>0</v>
      </c>
      <c r="K18" s="29">
        <f>IF(OR(E18="",E18=Admin!$D$16, E18=Admin!$D$12),0,IF('Term time booking form'!$J$7,'Terms &amp; Conditions'!$G$5,'Terms &amp; Conditions'!$F$5))</f>
        <v>0</v>
      </c>
      <c r="L18" s="29">
        <f>IF(OR(F18="",F18=Admin!$D$16, F18=Admin!$D$12),0,IF('Term time booking form'!$J$7,'Terms &amp; Conditions'!$G$5,'Terms &amp; Conditions'!$F$5))</f>
        <v>0</v>
      </c>
      <c r="M18" s="29">
        <f>IF(OR(G18="",G18=Admin!$D$16, G18=Admin!$D$12),0,IF('Term time booking form'!$J$7,'Terms &amp; Conditions'!$G$5,'Terms &amp; Conditions'!$F$5))</f>
        <v>0</v>
      </c>
      <c r="N18" s="29">
        <f>IF(OR(H18="",H18=Admin!$D$16, H18=Admin!$D$12),0,IF('Term time booking form'!$J$7,'Terms &amp; Conditions'!$G$5,'Terms &amp; Conditions'!$F$5))</f>
        <v>0</v>
      </c>
    </row>
    <row r="19" spans="2:14" ht="15" thickBot="1" x14ac:dyDescent="0.4">
      <c r="B19" s="160"/>
      <c r="C19" s="52" t="s">
        <v>12</v>
      </c>
      <c r="D19" s="57"/>
      <c r="E19" s="57"/>
      <c r="F19" s="57"/>
      <c r="G19" s="57"/>
      <c r="H19" s="58"/>
      <c r="I19" s="71">
        <f>SUM(J19:N19)</f>
        <v>0</v>
      </c>
      <c r="J19" s="29">
        <f>IF(OR(D19="",D19=Admin!$D$16, D19=Admin!$D$12),0,IF('Term time booking form'!$J$7,'Terms &amp; Conditions'!$G$6,'Terms &amp; Conditions'!$F$6))</f>
        <v>0</v>
      </c>
      <c r="K19" s="29">
        <f>IF(OR(E19="",E19=Admin!$D$16, E19=Admin!$D$12),0,IF('Term time booking form'!$J$7,'Terms &amp; Conditions'!$G$6,'Terms &amp; Conditions'!$F$6))</f>
        <v>0</v>
      </c>
      <c r="L19" s="29">
        <f>IF(OR(F19="",F19=Admin!$D$16, F19=Admin!$D$12),0,IF('Term time booking form'!$J$7,'Terms &amp; Conditions'!$G$6,'Terms &amp; Conditions'!$F$6))</f>
        <v>0</v>
      </c>
      <c r="M19" s="29">
        <f>IF(OR(G19="",G19=Admin!$D$16, G19=Admin!$D$12),0,IF('Term time booking form'!$J$7,'Terms &amp; Conditions'!$G$6,'Terms &amp; Conditions'!$F$6))</f>
        <v>0</v>
      </c>
      <c r="N19" s="29">
        <f>IF(OR(H19="",H19=Admin!$D$16, H19=Admin!$D$12),0,IF('Term time booking form'!$J$7,'Terms &amp; Conditions'!$G$6,'Terms &amp; Conditions'!$F$6))</f>
        <v>0</v>
      </c>
    </row>
    <row r="20" spans="2:14" ht="15" thickBot="1" x14ac:dyDescent="0.4">
      <c r="B20" s="29"/>
      <c r="C20" s="29"/>
      <c r="D20" s="29"/>
      <c r="E20" s="29"/>
      <c r="F20" s="29"/>
      <c r="G20" s="29"/>
      <c r="H20" s="29"/>
      <c r="I20" s="143"/>
      <c r="J20" s="29"/>
      <c r="K20" s="29"/>
      <c r="L20" s="29"/>
      <c r="M20" s="29"/>
      <c r="N20" s="29"/>
    </row>
    <row r="21" spans="2:14" ht="15" thickBot="1" x14ac:dyDescent="0.4">
      <c r="B21" s="158" t="s">
        <v>131</v>
      </c>
      <c r="C21" s="48" t="s">
        <v>11</v>
      </c>
      <c r="D21" s="53"/>
      <c r="E21" s="54"/>
      <c r="F21" s="54"/>
      <c r="G21" s="54"/>
      <c r="H21" s="55"/>
      <c r="I21" s="144">
        <f>SUM(J21:N21)</f>
        <v>0</v>
      </c>
      <c r="J21" s="29">
        <f>IF(OR(D21="",D21=Admin!$D$16, D21=Admin!$D$12),0,IF('Term time booking form'!$J$7,'Terms &amp; Conditions'!$G$4,'Terms &amp; Conditions'!$F$4))</f>
        <v>0</v>
      </c>
      <c r="K21" s="29">
        <f>IF(OR(E21="",E21=Admin!$D$16, E21=Admin!$D$12),0,IF('Term time booking form'!$J$7,'Terms &amp; Conditions'!$G$4,'Terms &amp; Conditions'!$F$4))</f>
        <v>0</v>
      </c>
      <c r="L21" s="29">
        <f>IF(OR(F21="",F21=Admin!$D$16, F21=Admin!$D$12),0,IF('Term time booking form'!$J$7,'Terms &amp; Conditions'!$G$4,'Terms &amp; Conditions'!$F$4))</f>
        <v>0</v>
      </c>
      <c r="M21" s="29">
        <f>IF(OR(G21="",G21=Admin!$D$16, G21=Admin!$D$12),0,IF('Term time booking form'!$J$7,'Terms &amp; Conditions'!$G$4,'Terms &amp; Conditions'!$F$4))</f>
        <v>0</v>
      </c>
      <c r="N21" s="29">
        <f>IF(OR(H21="",H21=Admin!$D$16, H21=Admin!$D$12),0,IF('Term time booking form'!$J$7,'Terms &amp; Conditions'!$G$4,'Terms &amp; Conditions'!$F$4))</f>
        <v>0</v>
      </c>
    </row>
    <row r="22" spans="2:14" ht="15" thickBot="1" x14ac:dyDescent="0.4">
      <c r="B22" s="159"/>
      <c r="C22" s="50" t="s">
        <v>13</v>
      </c>
      <c r="D22" s="56"/>
      <c r="E22" s="56"/>
      <c r="F22" s="56"/>
      <c r="G22" s="56"/>
      <c r="H22" s="56"/>
      <c r="I22" s="145">
        <f>SUM(J22:N22)</f>
        <v>0</v>
      </c>
      <c r="J22" s="29">
        <f>IF(OR(D22="",D22=Admin!$D$16, D22=Admin!$D$12),0,IF('Term time booking form'!$J$7,'Terms &amp; Conditions'!$G$5,'Terms &amp; Conditions'!$F$5))</f>
        <v>0</v>
      </c>
      <c r="K22" s="29">
        <f>IF(OR(E22="",E22=Admin!$D$16, E22=Admin!$D$12),0,IF('Term time booking form'!$J$7,'Terms &amp; Conditions'!$G$5,'Terms &amp; Conditions'!$F$5))</f>
        <v>0</v>
      </c>
      <c r="L22" s="29">
        <f>IF(OR(F22="",F22=Admin!$D$16, F22=Admin!$D$12),0,IF('Term time booking form'!$J$7,'Terms &amp; Conditions'!$G$5,'Terms &amp; Conditions'!$F$5))</f>
        <v>0</v>
      </c>
      <c r="M22" s="29">
        <f>IF(OR(G22="",G22=Admin!$D$16, G22=Admin!$D$12),0,IF('Term time booking form'!$J$7,'Terms &amp; Conditions'!$G$5,'Terms &amp; Conditions'!$F$5))</f>
        <v>0</v>
      </c>
      <c r="N22" s="29">
        <f>IF(OR(H22="",H22=Admin!$D$16, H22=Admin!$D$12),0,IF('Term time booking form'!$J$7,'Terms &amp; Conditions'!$G$5,'Terms &amp; Conditions'!$F$5))</f>
        <v>0</v>
      </c>
    </row>
    <row r="23" spans="2:14" ht="15" thickBot="1" x14ac:dyDescent="0.4">
      <c r="B23" s="160"/>
      <c r="C23" s="57" t="s">
        <v>12</v>
      </c>
      <c r="D23" s="57"/>
      <c r="E23" s="57"/>
      <c r="F23" s="57"/>
      <c r="G23" s="57"/>
      <c r="H23" s="58"/>
      <c r="I23" s="146">
        <f>SUM(J23:N23)</f>
        <v>0</v>
      </c>
      <c r="J23" s="29">
        <f>IF(OR(D23="",D23=Admin!$D$16, D23=Admin!$D$12),0,IF('Term time booking form'!$J$7,'Terms &amp; Conditions'!$G$6,'Terms &amp; Conditions'!$F$6))</f>
        <v>0</v>
      </c>
      <c r="K23" s="29">
        <f>IF(OR(E23="",E23=Admin!$D$16, E23=Admin!$D$12),0,IF('Term time booking form'!$J$7,'Terms &amp; Conditions'!$G$6,'Terms &amp; Conditions'!$F$6))</f>
        <v>0</v>
      </c>
      <c r="L23" s="29">
        <f>IF(OR(F23="",F23=Admin!$D$16, F23=Admin!$D$12),0,IF('Term time booking form'!$J$7,'Terms &amp; Conditions'!$G$6,'Terms &amp; Conditions'!$F$6))</f>
        <v>0</v>
      </c>
      <c r="M23" s="29">
        <f>IF(OR(G23="",G23=Admin!$D$16, G23=Admin!$D$12),0,IF('Term time booking form'!$J$7,'Terms &amp; Conditions'!$G$6,'Terms &amp; Conditions'!$F$6))</f>
        <v>0</v>
      </c>
      <c r="N23" s="29">
        <f>IF(OR(H23="",H23=Admin!$D$16, H23=Admin!$D$12),0,IF('Term time booking form'!$J$7,'Terms &amp; Conditions'!$G$6,'Terms &amp; Conditions'!$F$6))</f>
        <v>0</v>
      </c>
    </row>
    <row r="24" spans="2:14" ht="15" thickBot="1" x14ac:dyDescent="0.4">
      <c r="B24" s="29"/>
      <c r="C24" s="29"/>
      <c r="D24" s="29"/>
      <c r="E24" s="29"/>
      <c r="F24" s="29"/>
      <c r="G24" s="29"/>
      <c r="H24" s="29"/>
      <c r="I24" s="29"/>
      <c r="J24" s="29"/>
      <c r="K24" s="29"/>
      <c r="L24" s="29"/>
      <c r="M24" s="29"/>
      <c r="N24" s="29"/>
    </row>
    <row r="25" spans="2:14" ht="15" thickBot="1" x14ac:dyDescent="0.4">
      <c r="B25" s="158" t="s">
        <v>130</v>
      </c>
      <c r="C25" s="48" t="s">
        <v>11</v>
      </c>
      <c r="D25" s="53"/>
      <c r="E25" s="54"/>
      <c r="F25" s="54"/>
      <c r="G25" s="54"/>
      <c r="H25" s="55"/>
      <c r="I25" s="69">
        <f>SUM(J25:N25)</f>
        <v>0</v>
      </c>
      <c r="J25" s="29">
        <f>IF(OR(D25="",D25=Admin!$D$16, D25=Admin!$D$12),0,IF('Term time booking form'!$J$7,'Terms &amp; Conditions'!$G$4,'Terms &amp; Conditions'!$F$4))</f>
        <v>0</v>
      </c>
      <c r="K25" s="29">
        <f>IF(OR(E25="",E25=Admin!$D$16, E25=Admin!$D$12),0,IF('Term time booking form'!$J$7,'Terms &amp; Conditions'!$G$4,'Terms &amp; Conditions'!$F$4))</f>
        <v>0</v>
      </c>
      <c r="L25" s="29">
        <f>IF(OR(F25="",F25=Admin!$D$16, F25=Admin!$D$12),0,IF('Term time booking form'!$J$7,'Terms &amp; Conditions'!$G$4,'Terms &amp; Conditions'!$F$4))</f>
        <v>0</v>
      </c>
      <c r="M25" s="29">
        <f>IF(OR(G25="",G25=Admin!$D$16, G25=Admin!$D$12),0,IF('Term time booking form'!$J$7,'Terms &amp; Conditions'!$G$4,'Terms &amp; Conditions'!$F$4))</f>
        <v>0</v>
      </c>
      <c r="N25" s="29">
        <f>IF(OR(H25="",H25=Admin!$D$16, H25=Admin!$D$12),0,IF('Term time booking form'!$J$7,'Terms &amp; Conditions'!$G$4,'Terms &amp; Conditions'!$F$4))</f>
        <v>0</v>
      </c>
    </row>
    <row r="26" spans="2:14" ht="15" thickBot="1" x14ac:dyDescent="0.4">
      <c r="B26" s="159"/>
      <c r="C26" s="50" t="s">
        <v>13</v>
      </c>
      <c r="D26" s="56"/>
      <c r="E26" s="56"/>
      <c r="F26" s="56"/>
      <c r="G26" s="56"/>
      <c r="H26" s="56"/>
      <c r="I26" s="70">
        <f>SUM(J26:N26)</f>
        <v>0</v>
      </c>
      <c r="J26" s="29">
        <f>IF(OR(D26="",D26=Admin!$D$16, D26=Admin!$D$12),0,IF('Term time booking form'!$J$7,'Terms &amp; Conditions'!$G$5,'Terms &amp; Conditions'!$F$5))</f>
        <v>0</v>
      </c>
      <c r="K26" s="29">
        <f>IF(OR(E26="",E26=Admin!$D$16, E26=Admin!$D$12),0,IF('Term time booking form'!$J$7,'Terms &amp; Conditions'!$G$5,'Terms &amp; Conditions'!$F$5))</f>
        <v>0</v>
      </c>
      <c r="L26" s="29">
        <f>IF(OR(F26="",F26=Admin!$D$16, F26=Admin!$D$12),0,IF('Term time booking form'!$J$7,'Terms &amp; Conditions'!$G$5,'Terms &amp; Conditions'!$F$5))</f>
        <v>0</v>
      </c>
      <c r="M26" s="29">
        <f>IF(OR(G26="",G26=Admin!$D$16, G26=Admin!$D$12),0,IF('Term time booking form'!$J$7,'Terms &amp; Conditions'!$G$5,'Terms &amp; Conditions'!$F$5))</f>
        <v>0</v>
      </c>
      <c r="N26" s="29">
        <f>IF(OR(H26="",H26=Admin!$D$16, H26=Admin!$D$12),0,IF('Term time booking form'!$J$7,'Terms &amp; Conditions'!$G$5,'Terms &amp; Conditions'!$F$5))</f>
        <v>0</v>
      </c>
    </row>
    <row r="27" spans="2:14" ht="15" thickBot="1" x14ac:dyDescent="0.4">
      <c r="B27" s="160"/>
      <c r="C27" s="52" t="s">
        <v>12</v>
      </c>
      <c r="D27" s="57"/>
      <c r="E27" s="57"/>
      <c r="F27" s="57"/>
      <c r="G27" s="57"/>
      <c r="H27" s="58"/>
      <c r="I27" s="71">
        <f>SUM(J27:N27)</f>
        <v>0</v>
      </c>
      <c r="J27" s="29">
        <f>IF(OR(D27="",D27=Admin!$D$16, D27=Admin!$D$12),0,IF('Term time booking form'!$J$7,'Terms &amp; Conditions'!$G$6,'Terms &amp; Conditions'!$F$6))</f>
        <v>0</v>
      </c>
      <c r="K27" s="29">
        <f>IF(OR(E27="",E27=Admin!$D$16, E27=Admin!$D$12),0,IF('Term time booking form'!$J$7,'Terms &amp; Conditions'!$G$6,'Terms &amp; Conditions'!$F$6))</f>
        <v>0</v>
      </c>
      <c r="L27" s="29">
        <f>IF(OR(F27="",F27=Admin!$D$16, F27=Admin!$D$12),0,IF('Term time booking form'!$J$7,'Terms &amp; Conditions'!$G$6,'Terms &amp; Conditions'!$F$6))</f>
        <v>0</v>
      </c>
      <c r="M27" s="29">
        <f>IF(OR(G27="",G27=Admin!$D$16, G27=Admin!$D$12),0,IF('Term time booking form'!$J$7,'Terms &amp; Conditions'!$G$6,'Terms &amp; Conditions'!$F$6))</f>
        <v>0</v>
      </c>
      <c r="N27" s="29">
        <f>IF(OR(H27="",H27=Admin!$D$16, H27=Admin!$D$12),0,IF('Term time booking form'!$J$7,'Terms &amp; Conditions'!$G$6,'Terms &amp; Conditions'!$F$6))</f>
        <v>0</v>
      </c>
    </row>
    <row r="28" spans="2:14" ht="15" thickBot="1" x14ac:dyDescent="0.4">
      <c r="B28" s="29"/>
      <c r="C28" s="29"/>
      <c r="D28" s="29"/>
      <c r="E28" s="29"/>
      <c r="F28" s="29"/>
      <c r="G28" s="29"/>
      <c r="H28" s="29"/>
      <c r="I28" s="29"/>
      <c r="J28" s="29"/>
      <c r="K28" s="29"/>
      <c r="L28" s="29"/>
      <c r="M28" s="29"/>
      <c r="N28" s="29"/>
    </row>
    <row r="29" spans="2:14" ht="15" thickBot="1" x14ac:dyDescent="0.4">
      <c r="B29" s="158" t="s">
        <v>129</v>
      </c>
      <c r="C29" s="48" t="s">
        <v>11</v>
      </c>
      <c r="D29" s="53"/>
      <c r="E29" s="54"/>
      <c r="F29" s="54"/>
      <c r="G29" s="54"/>
      <c r="H29" s="55"/>
      <c r="I29" s="69">
        <f>SUM(J29:N29)</f>
        <v>0</v>
      </c>
      <c r="J29" s="29">
        <f>IF(OR(D29="",D29=Admin!$D$16, D29=Admin!$D$12),0,IF('Term time booking form'!$J$7,'Terms &amp; Conditions'!$G$4,'Terms &amp; Conditions'!$F$4))</f>
        <v>0</v>
      </c>
      <c r="K29" s="29">
        <f>IF(OR(E29="",E29=Admin!$D$16, E29=Admin!$D$12),0,IF('Term time booking form'!$J$7,'Terms &amp; Conditions'!$G$4,'Terms &amp; Conditions'!$F$4))</f>
        <v>0</v>
      </c>
      <c r="L29" s="29">
        <f>IF(OR(F29="",F29=Admin!$D$16, F29=Admin!$D$12),0,IF('Term time booking form'!$J$7,'Terms &amp; Conditions'!$G$4,'Terms &amp; Conditions'!$F$4))</f>
        <v>0</v>
      </c>
      <c r="M29" s="29">
        <f>IF(OR(G29="",G29=Admin!$D$16, G29=Admin!$D$12),0,IF('Term time booking form'!$J$7,'Terms &amp; Conditions'!$G$4,'Terms &amp; Conditions'!$F$4))</f>
        <v>0</v>
      </c>
      <c r="N29" s="29">
        <f>IF(OR(H29="",H29=Admin!$D$16, H29=Admin!$D$12),0,IF('Term time booking form'!$J$7,'Terms &amp; Conditions'!$G$4,'Terms &amp; Conditions'!$F$4))</f>
        <v>0</v>
      </c>
    </row>
    <row r="30" spans="2:14" ht="15" thickBot="1" x14ac:dyDescent="0.4">
      <c r="B30" s="159"/>
      <c r="C30" s="50" t="s">
        <v>13</v>
      </c>
      <c r="D30" s="56"/>
      <c r="E30" s="56"/>
      <c r="F30" s="56"/>
      <c r="G30" s="56"/>
      <c r="H30" s="56"/>
      <c r="I30" s="70">
        <f>SUM(J30:N30)</f>
        <v>0</v>
      </c>
      <c r="J30" s="29">
        <f>IF(OR(D30="",D30=Admin!$D$16, D30=Admin!$D$12),0,IF('Term time booking form'!$J$7,'Terms &amp; Conditions'!$G$5,'Terms &amp; Conditions'!$F$5))</f>
        <v>0</v>
      </c>
      <c r="K30" s="29">
        <f>IF(OR(E30="",E30=Admin!$D$16, E30=Admin!$D$12),0,IF('Term time booking form'!$J$7,'Terms &amp; Conditions'!$G$5,'Terms &amp; Conditions'!$F$5))</f>
        <v>0</v>
      </c>
      <c r="L30" s="29">
        <f>IF(OR(F30="",F30=Admin!$D$16, F30=Admin!$D$12),0,IF('Term time booking form'!$J$7,'Terms &amp; Conditions'!$G$5,'Terms &amp; Conditions'!$F$5))</f>
        <v>0</v>
      </c>
      <c r="M30" s="29">
        <f>IF(OR(G30="",G30=Admin!$D$16, G30=Admin!$D$12),0,IF('Term time booking form'!$J$7,'Terms &amp; Conditions'!$G$5,'Terms &amp; Conditions'!$F$5))</f>
        <v>0</v>
      </c>
      <c r="N30" s="29">
        <f>IF(OR(H30="",H30=Admin!$D$16, H30=Admin!$D$12),0,IF('Term time booking form'!$J$7,'Terms &amp; Conditions'!$G$5,'Terms &amp; Conditions'!$F$5))</f>
        <v>0</v>
      </c>
    </row>
    <row r="31" spans="2:14" ht="15" thickBot="1" x14ac:dyDescent="0.4">
      <c r="B31" s="160"/>
      <c r="C31" s="52" t="s">
        <v>12</v>
      </c>
      <c r="D31" s="57"/>
      <c r="E31" s="57"/>
      <c r="F31" s="57"/>
      <c r="G31" s="57"/>
      <c r="H31" s="58"/>
      <c r="I31" s="71">
        <f>SUM(J31:N31)</f>
        <v>0</v>
      </c>
      <c r="J31" s="29">
        <f>IF(OR(D31="",D31=Admin!$D$16, D31=Admin!$D$12),0,IF('Term time booking form'!$J$7,'Terms &amp; Conditions'!$G$6,'Terms &amp; Conditions'!$F$6))</f>
        <v>0</v>
      </c>
      <c r="K31" s="29">
        <f>IF(OR(E31="",E31=Admin!$D$16, E31=Admin!$D$12),0,IF('Term time booking form'!$J$7,'Terms &amp; Conditions'!$G$6,'Terms &amp; Conditions'!$F$6))</f>
        <v>0</v>
      </c>
      <c r="L31" s="29">
        <f>IF(OR(F31="",F31=Admin!$D$16, F31=Admin!$D$12),0,IF('Term time booking form'!$J$7,'Terms &amp; Conditions'!$G$6,'Terms &amp; Conditions'!$F$6))</f>
        <v>0</v>
      </c>
      <c r="M31" s="29">
        <f>IF(OR(G31="",G31=Admin!$D$16, G31=Admin!$D$12),0,IF('Term time booking form'!$J$7,'Terms &amp; Conditions'!$G$6,'Terms &amp; Conditions'!$F$6))</f>
        <v>0</v>
      </c>
      <c r="N31" s="29">
        <f>IF(OR(H31="",H31=Admin!$D$16, H31=Admin!$D$12),0,IF('Term time booking form'!$J$7,'Terms &amp; Conditions'!$G$6,'Terms &amp; Conditions'!$F$6))</f>
        <v>0</v>
      </c>
    </row>
    <row r="32" spans="2:14" ht="15" thickBot="1" x14ac:dyDescent="0.4">
      <c r="B32" s="29"/>
      <c r="C32" s="29"/>
      <c r="D32" s="29"/>
      <c r="E32" s="29"/>
      <c r="F32" s="29"/>
      <c r="G32" s="29"/>
      <c r="H32" s="29"/>
      <c r="I32" s="29"/>
      <c r="J32" s="29"/>
      <c r="K32" s="29"/>
      <c r="L32" s="29"/>
      <c r="M32" s="29"/>
      <c r="N32" s="29"/>
    </row>
    <row r="33" spans="2:14" ht="15" thickBot="1" x14ac:dyDescent="0.4">
      <c r="B33" s="158" t="s">
        <v>128</v>
      </c>
      <c r="C33" s="48" t="s">
        <v>11</v>
      </c>
      <c r="D33" s="53"/>
      <c r="E33" s="54"/>
      <c r="F33" s="54"/>
      <c r="G33" s="54"/>
      <c r="H33" s="55"/>
      <c r="I33" s="69">
        <f>SUM(J33:N33)</f>
        <v>0</v>
      </c>
      <c r="J33" s="29">
        <f>IF(OR(D33="",D33=Admin!$D$16, D33=Admin!$D$12),0,IF('Term time booking form'!$J$7,'Terms &amp; Conditions'!$G$4,'Terms &amp; Conditions'!$F$4))</f>
        <v>0</v>
      </c>
      <c r="K33" s="29">
        <f>IF(OR(E33="",E33=Admin!$D$16, E33=Admin!$D$12),0,IF('Term time booking form'!$J$7,'Terms &amp; Conditions'!$G$4,'Terms &amp; Conditions'!$F$4))</f>
        <v>0</v>
      </c>
      <c r="L33" s="29">
        <f>IF(OR(F33="",F33=Admin!$D$16, F33=Admin!$D$12),0,IF('Term time booking form'!$J$7,'Terms &amp; Conditions'!$G$4,'Terms &amp; Conditions'!$F$4))</f>
        <v>0</v>
      </c>
      <c r="M33" s="29">
        <f>IF(OR(G33="",G33=Admin!$D$16, G33=Admin!$D$12),0,IF('Term time booking form'!$J$7,'Terms &amp; Conditions'!$G$4,'Terms &amp; Conditions'!$F$4))</f>
        <v>0</v>
      </c>
      <c r="N33" s="29">
        <f>IF(OR(H33="",H33=Admin!$D$16, H33=Admin!$D$12),0,IF('Term time booking form'!$J$7,'Terms &amp; Conditions'!$G$4,'Terms &amp; Conditions'!$F$4))</f>
        <v>0</v>
      </c>
    </row>
    <row r="34" spans="2:14" ht="15" thickBot="1" x14ac:dyDescent="0.4">
      <c r="B34" s="159"/>
      <c r="C34" s="50" t="s">
        <v>13</v>
      </c>
      <c r="D34" s="56"/>
      <c r="E34" s="56"/>
      <c r="F34" s="56"/>
      <c r="G34" s="56"/>
      <c r="H34" s="56"/>
      <c r="I34" s="70">
        <f>SUM(J34:N34)</f>
        <v>0</v>
      </c>
      <c r="J34" s="29">
        <f>IF(OR(D34="",D34=Admin!$D$16, D34=Admin!$D$12),0,IF('Term time booking form'!$J$7,'Terms &amp; Conditions'!$G$5,'Terms &amp; Conditions'!$F$5))</f>
        <v>0</v>
      </c>
      <c r="K34" s="29">
        <f>IF(OR(E34="",E34=Admin!$D$16, E34=Admin!$D$12),0,IF('Term time booking form'!$J$7,'Terms &amp; Conditions'!$G$5,'Terms &amp; Conditions'!$F$5))</f>
        <v>0</v>
      </c>
      <c r="L34" s="29">
        <f>IF(OR(F34="",F34=Admin!$D$16, F34=Admin!$D$12),0,IF('Term time booking form'!$J$7,'Terms &amp; Conditions'!$G$5,'Terms &amp; Conditions'!$F$5))</f>
        <v>0</v>
      </c>
      <c r="M34" s="29">
        <f>IF(OR(G34="",G34=Admin!$D$16, G34=Admin!$D$12),0,IF('Term time booking form'!$J$7,'Terms &amp; Conditions'!$G$5,'Terms &amp; Conditions'!$F$5))</f>
        <v>0</v>
      </c>
      <c r="N34" s="29">
        <f>IF(OR(H34="",H34=Admin!$D$16, H34=Admin!$D$12),0,IF('Term time booking form'!$J$7,'Terms &amp; Conditions'!$G$5,'Terms &amp; Conditions'!$F$5))</f>
        <v>0</v>
      </c>
    </row>
    <row r="35" spans="2:14" ht="15" thickBot="1" x14ac:dyDescent="0.4">
      <c r="B35" s="160"/>
      <c r="C35" s="52" t="s">
        <v>12</v>
      </c>
      <c r="D35" s="57"/>
      <c r="E35" s="57"/>
      <c r="F35" s="57"/>
      <c r="G35" s="57"/>
      <c r="H35" s="58"/>
      <c r="I35" s="71">
        <f>SUM(J35:N35)</f>
        <v>0</v>
      </c>
      <c r="J35" s="29">
        <f>IF(OR(D35="",D35=Admin!$D$16, D35=Admin!$D$12),0,IF('Term time booking form'!$J$7,'Terms &amp; Conditions'!$G$6,'Terms &amp; Conditions'!$F$6))</f>
        <v>0</v>
      </c>
      <c r="K35" s="29">
        <f>IF(OR(E35="",E35=Admin!$D$16, E35=Admin!$D$12),0,IF('Term time booking form'!$J$7,'Terms &amp; Conditions'!$G$6,'Terms &amp; Conditions'!$F$6))</f>
        <v>0</v>
      </c>
      <c r="L35" s="29">
        <f>IF(OR(F35="",F35=Admin!$D$16, F35=Admin!$D$12),0,IF('Term time booking form'!$J$7,'Terms &amp; Conditions'!$G$6,'Terms &amp; Conditions'!$F$6))</f>
        <v>0</v>
      </c>
      <c r="M35" s="29">
        <f>IF(OR(G35="",G35=Admin!$D$16, G35=Admin!$D$12),0,IF('Term time booking form'!$J$7,'Terms &amp; Conditions'!$G$6,'Terms &amp; Conditions'!$F$6))</f>
        <v>0</v>
      </c>
      <c r="N35" s="29">
        <f>IF(OR(H35="",H35=Admin!$D$16, H35=Admin!$D$12),0,IF('Term time booking form'!$J$7,'Terms &amp; Conditions'!$G$6,'Terms &amp; Conditions'!$F$6))</f>
        <v>0</v>
      </c>
    </row>
    <row r="36" spans="2:14" ht="15" thickBot="1" x14ac:dyDescent="0.4">
      <c r="B36" s="29"/>
      <c r="C36" s="29"/>
      <c r="D36" s="29"/>
      <c r="E36" s="29"/>
      <c r="F36" s="29"/>
      <c r="G36" s="29"/>
      <c r="H36" s="29"/>
      <c r="I36" s="29"/>
      <c r="J36" s="29"/>
      <c r="K36" s="29"/>
      <c r="L36" s="29"/>
      <c r="M36" s="29"/>
      <c r="N36" s="29"/>
    </row>
    <row r="37" spans="2:14" ht="15" thickBot="1" x14ac:dyDescent="0.4">
      <c r="B37" s="158" t="s">
        <v>127</v>
      </c>
      <c r="C37" s="48" t="s">
        <v>11</v>
      </c>
      <c r="D37" s="53"/>
      <c r="E37" s="54"/>
      <c r="F37" s="54"/>
      <c r="G37" s="54"/>
      <c r="H37" s="55"/>
      <c r="I37" s="69">
        <f>SUM(J37:N37)</f>
        <v>0</v>
      </c>
      <c r="J37" s="29">
        <f>IF(OR(D37="",D37=Admin!$D$16, D37=Admin!$D$12),0,IF('Term time booking form'!$J$7,'Terms &amp; Conditions'!$G$4,'Terms &amp; Conditions'!$F$4))</f>
        <v>0</v>
      </c>
      <c r="K37" s="29">
        <f>IF(OR(E37="",E37=Admin!$D$16, E37=Admin!$D$12),0,IF('Term time booking form'!$J$7,'Terms &amp; Conditions'!$G$4,'Terms &amp; Conditions'!$F$4))</f>
        <v>0</v>
      </c>
      <c r="L37" s="29">
        <f>IF(OR(F37="",F37=Admin!$D$16, F37=Admin!$D$12),0,IF('Term time booking form'!$J$7,'Terms &amp; Conditions'!$G$4,'Terms &amp; Conditions'!$F$4))</f>
        <v>0</v>
      </c>
      <c r="M37" s="29">
        <f>IF(OR(G37="",G37=Admin!$D$16, G37=Admin!$D$12),0,IF('Term time booking form'!$J$7,'Terms &amp; Conditions'!$G$4,'Terms &amp; Conditions'!$F$4))</f>
        <v>0</v>
      </c>
      <c r="N37" s="29">
        <f>IF(OR(H37="",H37=Admin!$D$16, H37=Admin!$D$12),0,IF('Term time booking form'!$J$7,'Terms &amp; Conditions'!$G$4,'Terms &amp; Conditions'!$F$4))</f>
        <v>0</v>
      </c>
    </row>
    <row r="38" spans="2:14" ht="15" thickBot="1" x14ac:dyDescent="0.4">
      <c r="B38" s="159"/>
      <c r="C38" s="50" t="s">
        <v>13</v>
      </c>
      <c r="D38" s="56"/>
      <c r="E38" s="56"/>
      <c r="F38" s="56"/>
      <c r="G38" s="56"/>
      <c r="H38" s="56"/>
      <c r="I38" s="70">
        <f>SUM(J38:N38)</f>
        <v>0</v>
      </c>
      <c r="J38" s="29">
        <f>IF(OR(D38="",D38=Admin!$D$16, D38=Admin!$D$12),0,IF('Term time booking form'!$J$7,'Terms &amp; Conditions'!$G$5,'Terms &amp; Conditions'!$F$5))</f>
        <v>0</v>
      </c>
      <c r="K38" s="29">
        <f>IF(OR(E38="",E38=Admin!$D$16, E38=Admin!$D$12),0,IF('Term time booking form'!$J$7,'Terms &amp; Conditions'!$G$5,'Terms &amp; Conditions'!$F$5))</f>
        <v>0</v>
      </c>
      <c r="L38" s="29">
        <f>IF(OR(F38="",F38=Admin!$D$16, F38=Admin!$D$12),0,IF('Term time booking form'!$J$7,'Terms &amp; Conditions'!$G$5,'Terms &amp; Conditions'!$F$5))</f>
        <v>0</v>
      </c>
      <c r="M38" s="29">
        <f>IF(OR(G38="",G38=Admin!$D$16, G38=Admin!$D$12),0,IF('Term time booking form'!$J$7,'Terms &amp; Conditions'!$G$5,'Terms &amp; Conditions'!$F$5))</f>
        <v>0</v>
      </c>
      <c r="N38" s="29">
        <f>IF(OR(H38="",H38=Admin!$D$16, H38=Admin!$D$12),0,IF('Term time booking form'!$J$7,'Terms &amp; Conditions'!$G$5,'Terms &amp; Conditions'!$F$5))</f>
        <v>0</v>
      </c>
    </row>
    <row r="39" spans="2:14" ht="15" thickBot="1" x14ac:dyDescent="0.4">
      <c r="B39" s="160"/>
      <c r="C39" s="52" t="s">
        <v>12</v>
      </c>
      <c r="D39" s="57"/>
      <c r="E39" s="57"/>
      <c r="F39" s="57"/>
      <c r="G39" s="57"/>
      <c r="H39" s="58"/>
      <c r="I39" s="71">
        <f>SUM(J39:N39)</f>
        <v>0</v>
      </c>
      <c r="J39" s="29">
        <f>IF(OR(D39="",D39=Admin!$D$16, D39=Admin!$D$12),0,IF('Term time booking form'!$J$7,'Terms &amp; Conditions'!$G$6,'Terms &amp; Conditions'!$F$6))</f>
        <v>0</v>
      </c>
      <c r="K39" s="29">
        <f>IF(OR(E39="",E39=Admin!$D$16, E39=Admin!$D$12),0,IF('Term time booking form'!$J$7,'Terms &amp; Conditions'!$G$6,'Terms &amp; Conditions'!$F$6))</f>
        <v>0</v>
      </c>
      <c r="L39" s="29">
        <f>IF(OR(F39="",F39=Admin!$D$16, F39=Admin!$D$12),0,IF('Term time booking form'!$J$7,'Terms &amp; Conditions'!$G$6,'Terms &amp; Conditions'!$F$6))</f>
        <v>0</v>
      </c>
      <c r="M39" s="29">
        <f>IF(OR(G39="",G39=Admin!$D$16, G39=Admin!$D$12),0,IF('Term time booking form'!$J$7,'Terms &amp; Conditions'!$G$6,'Terms &amp; Conditions'!$F$6))</f>
        <v>0</v>
      </c>
      <c r="N39" s="29">
        <f>IF(OR(H39="",H39=Admin!$D$16, H39=Admin!$D$12),0,IF('Term time booking form'!$J$7,'Terms &amp; Conditions'!$G$6,'Terms &amp; Conditions'!$F$6))</f>
        <v>0</v>
      </c>
    </row>
    <row r="40" spans="2:14" ht="15" thickBot="1" x14ac:dyDescent="0.4">
      <c r="B40" s="29"/>
      <c r="C40" s="29"/>
      <c r="D40" s="29"/>
      <c r="E40" s="29"/>
      <c r="F40" s="29"/>
      <c r="G40" s="29"/>
      <c r="H40" s="29"/>
      <c r="I40" s="29"/>
      <c r="J40" s="29"/>
      <c r="K40" s="29"/>
      <c r="L40" s="29"/>
      <c r="M40" s="29"/>
      <c r="N40" s="29"/>
    </row>
    <row r="41" spans="2:14" ht="15" thickBot="1" x14ac:dyDescent="0.4">
      <c r="B41" s="158" t="s">
        <v>126</v>
      </c>
      <c r="C41" s="48" t="s">
        <v>11</v>
      </c>
      <c r="D41" s="53"/>
      <c r="E41" s="54"/>
      <c r="F41" s="54"/>
      <c r="G41" s="54"/>
      <c r="H41" s="55"/>
      <c r="I41" s="69">
        <f>SUM(J41:N41)</f>
        <v>0</v>
      </c>
      <c r="J41" s="29">
        <f>IF(OR(D41="",D41=Admin!$D$16, D41=Admin!$D$12),0,IF('Term time booking form'!$J$7,'Terms &amp; Conditions'!$G$4,'Terms &amp; Conditions'!$F$4))</f>
        <v>0</v>
      </c>
      <c r="K41" s="29">
        <f>IF(OR(E41="",E41=Admin!$D$16, E41=Admin!$D$12),0,IF('Term time booking form'!$J$7,'Terms &amp; Conditions'!$G$4,'Terms &amp; Conditions'!$F$4))</f>
        <v>0</v>
      </c>
      <c r="L41" s="29">
        <f>IF(OR(F41="",F41=Admin!$D$16, F41=Admin!$D$12),0,IF('Term time booking form'!$J$7,'Terms &amp; Conditions'!$G$4,'Terms &amp; Conditions'!$F$4))</f>
        <v>0</v>
      </c>
      <c r="M41" s="29">
        <f>IF(OR(G41="",G41=Admin!$D$16, G41=Admin!$D$12),0,IF('Term time booking form'!$J$7,'Terms &amp; Conditions'!$G$4,'Terms &amp; Conditions'!$F$4))</f>
        <v>0</v>
      </c>
      <c r="N41" s="29">
        <f>IF(OR(H41="",H41=Admin!$D$16, H41=Admin!$D$12),0,IF('Term time booking form'!$J$7,'Terms &amp; Conditions'!$G$4,'Terms &amp; Conditions'!$F$4))</f>
        <v>0</v>
      </c>
    </row>
    <row r="42" spans="2:14" ht="15" thickBot="1" x14ac:dyDescent="0.4">
      <c r="B42" s="159"/>
      <c r="C42" s="50" t="s">
        <v>13</v>
      </c>
      <c r="D42" s="56"/>
      <c r="E42" s="56"/>
      <c r="F42" s="56"/>
      <c r="G42" s="56"/>
      <c r="H42" s="56"/>
      <c r="I42" s="70">
        <f>SUM(J42:N42)</f>
        <v>0</v>
      </c>
      <c r="J42" s="29">
        <f>IF(OR(D42="",D42=Admin!$D$16, D42=Admin!$D$12),0,IF('Term time booking form'!$J$7,'Terms &amp; Conditions'!$G$5,'Terms &amp; Conditions'!$F$5))</f>
        <v>0</v>
      </c>
      <c r="K42" s="29">
        <f>IF(OR(E42="",E42=Admin!$D$16, E42=Admin!$D$12),0,IF('Term time booking form'!$J$7,'Terms &amp; Conditions'!$G$5,'Terms &amp; Conditions'!$F$5))</f>
        <v>0</v>
      </c>
      <c r="L42" s="29">
        <f>IF(OR(F42="",F42=Admin!$D$16, F42=Admin!$D$12),0,IF('Term time booking form'!$J$7,'Terms &amp; Conditions'!$G$5,'Terms &amp; Conditions'!$F$5))</f>
        <v>0</v>
      </c>
      <c r="M42" s="29">
        <f>IF(OR(G42="",G42=Admin!$D$16, G42=Admin!$D$12),0,IF('Term time booking form'!$J$7,'Terms &amp; Conditions'!$G$5,'Terms &amp; Conditions'!$F$5))</f>
        <v>0</v>
      </c>
      <c r="N42" s="29">
        <f>IF(OR(H42="",H42=Admin!$D$16, H42=Admin!$D$12),0,IF('Term time booking form'!$J$7,'Terms &amp; Conditions'!$G$5,'Terms &amp; Conditions'!$F$5))</f>
        <v>0</v>
      </c>
    </row>
    <row r="43" spans="2:14" ht="15" thickBot="1" x14ac:dyDescent="0.4">
      <c r="B43" s="160"/>
      <c r="C43" s="52" t="s">
        <v>12</v>
      </c>
      <c r="D43" s="57"/>
      <c r="E43" s="57"/>
      <c r="F43" s="57"/>
      <c r="G43" s="57"/>
      <c r="H43" s="58"/>
      <c r="I43" s="71">
        <f>SUM(J43:N43)</f>
        <v>0</v>
      </c>
      <c r="J43" s="29">
        <f>IF(OR(D43="",D43=Admin!$D$16, D43=Admin!$D$12),0,IF('Term time booking form'!$J$7,'Terms &amp; Conditions'!$G$6,'Terms &amp; Conditions'!$F$6))</f>
        <v>0</v>
      </c>
      <c r="K43" s="29">
        <f>IF(OR(E43="",E43=Admin!$D$16, E43=Admin!$D$12),0,IF('Term time booking form'!$J$7,'Terms &amp; Conditions'!$G$6,'Terms &amp; Conditions'!$F$6))</f>
        <v>0</v>
      </c>
      <c r="L43" s="29">
        <f>IF(OR(F43="",F43=Admin!$D$16, F43=Admin!$D$12),0,IF('Term time booking form'!$J$7,'Terms &amp; Conditions'!$G$6,'Terms &amp; Conditions'!$F$6))</f>
        <v>0</v>
      </c>
      <c r="M43" s="29">
        <f>IF(OR(G43="",G43=Admin!$D$16, G43=Admin!$D$12),0,IF('Term time booking form'!$J$7,'Terms &amp; Conditions'!$G$6,'Terms &amp; Conditions'!$F$6))</f>
        <v>0</v>
      </c>
      <c r="N43" s="29">
        <f>IF(OR(H43="",H43=Admin!$D$16, H43=Admin!$D$12),0,IF('Term time booking form'!$J$7,'Terms &amp; Conditions'!$G$6,'Terms &amp; Conditions'!$F$6))</f>
        <v>0</v>
      </c>
    </row>
    <row r="44" spans="2:14" ht="15" thickBot="1" x14ac:dyDescent="0.4">
      <c r="B44" s="29"/>
      <c r="C44" s="29"/>
      <c r="D44" s="29"/>
      <c r="E44" s="29"/>
      <c r="F44" s="29"/>
      <c r="G44" s="29"/>
      <c r="H44" s="29"/>
      <c r="I44" s="29"/>
      <c r="J44" s="29"/>
      <c r="K44" s="29"/>
      <c r="L44" s="29"/>
      <c r="M44" s="29"/>
      <c r="N44" s="29"/>
    </row>
    <row r="45" spans="2:14" ht="15" thickBot="1" x14ac:dyDescent="0.4">
      <c r="B45" s="158" t="s">
        <v>125</v>
      </c>
      <c r="C45" s="48" t="s">
        <v>11</v>
      </c>
      <c r="D45" s="53"/>
      <c r="E45" s="54"/>
      <c r="F45" s="54"/>
      <c r="G45" s="140"/>
      <c r="H45" s="192" t="s">
        <v>101</v>
      </c>
      <c r="I45" s="69">
        <f>SUM(J45:N45)</f>
        <v>0</v>
      </c>
      <c r="J45" s="29">
        <f>IF(OR(D45="",D45=Admin!$D$16, D45=Admin!$D$12),0,IF('Term time booking form'!$J$7,'Terms &amp; Conditions'!$G$4,'Terms &amp; Conditions'!$F$4))</f>
        <v>0</v>
      </c>
      <c r="K45" s="29">
        <f>IF(OR(E45="",E45=Admin!$D$16, E45=Admin!$D$12),0,IF('Term time booking form'!$J$7,'Terms &amp; Conditions'!$G$4,'Terms &amp; Conditions'!$F$4))</f>
        <v>0</v>
      </c>
      <c r="L45" s="29">
        <f>IF(OR(F45="",F45=Admin!$D$16, F45=Admin!$D$12),0,IF('Term time booking form'!$J$7,'Terms &amp; Conditions'!$G$4,'Terms &amp; Conditions'!$F$4))</f>
        <v>0</v>
      </c>
      <c r="M45" s="29">
        <f>IF(OR(G45="",G45=Admin!$D$16, G45=Admin!$D$12),0,IF('Term time booking form'!$J$7,'Terms &amp; Conditions'!$G$4,'Terms &amp; Conditions'!$F$4))</f>
        <v>0</v>
      </c>
      <c r="N45" s="29">
        <f>IF(OR(H45="",H45=Admin!$D$16, H45=Admin!$D$12),0,IF('Term time booking form'!$J$7,'Terms &amp; Conditions'!$G$4,'Terms &amp; Conditions'!$F$4))</f>
        <v>0</v>
      </c>
    </row>
    <row r="46" spans="2:14" ht="15" thickBot="1" x14ac:dyDescent="0.4">
      <c r="B46" s="159"/>
      <c r="C46" s="50" t="s">
        <v>13</v>
      </c>
      <c r="D46" s="56"/>
      <c r="E46" s="56"/>
      <c r="F46" s="56"/>
      <c r="G46" s="141"/>
      <c r="H46" s="193"/>
      <c r="I46" s="70">
        <f>SUM(J46:N46)</f>
        <v>0</v>
      </c>
      <c r="J46" s="29">
        <f>IF(OR(D46="",D46=Admin!$D$16, D46=Admin!$D$12),0,IF('Term time booking form'!$J$7,'Terms &amp; Conditions'!$G$5,'Terms &amp; Conditions'!$F$5))</f>
        <v>0</v>
      </c>
      <c r="K46" s="29">
        <f>IF(OR(E46="",E46=Admin!$D$16, E46=Admin!$D$12),0,IF('Term time booking form'!$J$7,'Terms &amp; Conditions'!$G$5,'Terms &amp; Conditions'!$F$5))</f>
        <v>0</v>
      </c>
      <c r="L46" s="29">
        <f>IF(OR(F46="",F46=Admin!$D$16, F46=Admin!$D$12),0,IF('Term time booking form'!$J$7,'Terms &amp; Conditions'!$G$5,'Terms &amp; Conditions'!$F$5))</f>
        <v>0</v>
      </c>
      <c r="M46" s="29">
        <f>IF(OR(G46="",G46=Admin!$D$16, G46=Admin!$D$12),0,IF('Term time booking form'!$J$7,'Terms &amp; Conditions'!$G$5,'Terms &amp; Conditions'!$F$5))</f>
        <v>0</v>
      </c>
      <c r="N46" s="29">
        <f>IF(OR(H46="",H46=Admin!$D$16, H46=Admin!$D$12),0,IF('Term time booking form'!$J$7,'Terms &amp; Conditions'!$G$5,'Terms &amp; Conditions'!$F$5))</f>
        <v>0</v>
      </c>
    </row>
    <row r="47" spans="2:14" ht="15" thickBot="1" x14ac:dyDescent="0.4">
      <c r="B47" s="160"/>
      <c r="C47" s="52" t="s">
        <v>12</v>
      </c>
      <c r="D47" s="57"/>
      <c r="E47" s="57"/>
      <c r="F47" s="57"/>
      <c r="G47" s="58"/>
      <c r="H47" s="194"/>
      <c r="I47" s="142">
        <f>SUM(J47:N47)</f>
        <v>0</v>
      </c>
      <c r="J47" s="29">
        <f>IF(OR(D47="",D47=Admin!$D$16, D47=Admin!$D$12),0,IF('Term time booking form'!$J$7,'Terms &amp; Conditions'!$G$6,'Terms &amp; Conditions'!$F$6))</f>
        <v>0</v>
      </c>
      <c r="K47" s="29">
        <f>IF(OR(E47="",E47=Admin!$D$16, E47=Admin!$D$12),0,IF('Term time booking form'!$J$7,'Terms &amp; Conditions'!$G$6,'Terms &amp; Conditions'!$F$6))</f>
        <v>0</v>
      </c>
      <c r="L47" s="29">
        <f>IF(OR(F47="",F47=Admin!$D$16, F47=Admin!$D$12),0,IF('Term time booking form'!$J$7,'Terms &amp; Conditions'!$G$6,'Terms &amp; Conditions'!$F$6))</f>
        <v>0</v>
      </c>
      <c r="M47" s="29">
        <f>IF(OR(G47="",G47=Admin!$D$16, G47=Admin!$D$12),0,IF('Term time booking form'!$J$7,'Terms &amp; Conditions'!$G$6,'Terms &amp; Conditions'!$F$6))</f>
        <v>0</v>
      </c>
      <c r="N47" s="29">
        <f>IF(OR(H47="",H47=Admin!$D$16, H47=Admin!$D$12),0,IF('Term time booking form'!$J$7,'Terms &amp; Conditions'!$G$6,'Terms &amp; Conditions'!$F$6))</f>
        <v>0</v>
      </c>
    </row>
    <row r="48" spans="2:14" x14ac:dyDescent="0.35">
      <c r="B48" s="29"/>
      <c r="C48" s="29"/>
      <c r="D48" s="29"/>
      <c r="E48" s="29"/>
      <c r="F48" s="29"/>
      <c r="G48" s="29"/>
      <c r="H48" s="29"/>
      <c r="I48" s="29"/>
      <c r="J48" s="29"/>
      <c r="K48" s="29"/>
      <c r="L48" s="29"/>
      <c r="M48" s="29"/>
      <c r="N48" s="29"/>
    </row>
    <row r="49" spans="2:14" ht="15" thickBot="1" x14ac:dyDescent="0.4">
      <c r="B49" s="29"/>
      <c r="C49" s="29"/>
      <c r="D49" s="29"/>
      <c r="E49" s="29"/>
      <c r="F49" s="29"/>
      <c r="G49" s="29"/>
      <c r="H49" s="29"/>
      <c r="I49" s="29"/>
      <c r="J49" s="29"/>
      <c r="K49" s="29"/>
      <c r="L49" s="29"/>
      <c r="M49" s="29"/>
      <c r="N49" s="29"/>
    </row>
    <row r="50" spans="2:14" ht="31.5" thickBot="1" x14ac:dyDescent="0.4">
      <c r="C50" s="151" t="s">
        <v>95</v>
      </c>
      <c r="D50" s="152"/>
      <c r="E50" s="152"/>
      <c r="F50" s="152"/>
      <c r="G50" s="153"/>
      <c r="H50" s="19" t="s">
        <v>20</v>
      </c>
      <c r="I50" s="90">
        <f>SUM(I16:I49)</f>
        <v>0</v>
      </c>
      <c r="J50" s="1" t="s">
        <v>49</v>
      </c>
      <c r="K50" s="29"/>
      <c r="L50" s="29"/>
      <c r="M50" s="29"/>
      <c r="N50" s="29"/>
    </row>
    <row r="51" spans="2:14" ht="19" x14ac:dyDescent="0.35">
      <c r="C51" s="2"/>
      <c r="D51" s="77"/>
      <c r="E51" s="77"/>
      <c r="F51" s="77"/>
      <c r="G51" s="77"/>
      <c r="H51" s="78"/>
      <c r="I51" s="79"/>
      <c r="J51" s="1"/>
      <c r="K51" s="18"/>
      <c r="L51" s="3"/>
      <c r="M51" s="3"/>
      <c r="N51" s="4"/>
    </row>
    <row r="52" spans="2:14" ht="19" x14ac:dyDescent="0.35">
      <c r="B52" s="174" t="s">
        <v>94</v>
      </c>
      <c r="C52" s="174"/>
      <c r="D52" s="174"/>
      <c r="E52" s="166" t="s">
        <v>82</v>
      </c>
      <c r="F52" s="167"/>
      <c r="G52" s="150" t="s">
        <v>63</v>
      </c>
      <c r="H52" s="150"/>
      <c r="I52" s="121"/>
      <c r="J52" s="1"/>
      <c r="K52" s="18"/>
      <c r="L52" s="3"/>
      <c r="M52" s="3"/>
      <c r="N52" s="4"/>
    </row>
    <row r="53" spans="2:14" ht="19" x14ac:dyDescent="0.35">
      <c r="B53" s="174"/>
      <c r="C53" s="174"/>
      <c r="D53" s="174"/>
      <c r="E53" s="168"/>
      <c r="F53" s="169"/>
      <c r="G53" s="150" t="s">
        <v>62</v>
      </c>
      <c r="H53" s="150"/>
      <c r="I53" s="121"/>
      <c r="J53" s="1"/>
      <c r="K53" s="18"/>
      <c r="L53" s="3"/>
      <c r="M53" s="3"/>
      <c r="N53" s="4"/>
    </row>
    <row r="54" spans="2:14" ht="19" x14ac:dyDescent="0.35">
      <c r="B54" s="81"/>
      <c r="C54" s="87"/>
      <c r="D54" s="88"/>
      <c r="E54" s="168"/>
      <c r="F54" s="169"/>
      <c r="G54" s="154" t="s">
        <v>66</v>
      </c>
      <c r="H54" s="155"/>
      <c r="I54" s="121"/>
      <c r="J54" s="1"/>
      <c r="K54" s="18"/>
      <c r="L54" s="3"/>
      <c r="M54" s="3"/>
      <c r="N54" s="4"/>
    </row>
    <row r="55" spans="2:14" ht="19" x14ac:dyDescent="0.5">
      <c r="B55" s="96" t="s">
        <v>61</v>
      </c>
      <c r="C55" s="172"/>
      <c r="D55" s="173"/>
      <c r="E55" s="170"/>
      <c r="F55" s="171"/>
      <c r="G55" s="150" t="s">
        <v>60</v>
      </c>
      <c r="H55" s="150"/>
      <c r="I55" s="121"/>
      <c r="J55" s="1"/>
      <c r="K55" s="18"/>
      <c r="L55" s="3"/>
      <c r="M55" s="3"/>
      <c r="N55" s="4"/>
    </row>
    <row r="56" spans="2:14" ht="19.5" x14ac:dyDescent="0.5">
      <c r="B56" s="92"/>
      <c r="C56" s="2"/>
      <c r="D56" s="2"/>
      <c r="E56" s="93"/>
      <c r="F56" s="93"/>
      <c r="G56" s="94"/>
      <c r="H56" s="95" t="s">
        <v>70</v>
      </c>
      <c r="I56" s="91">
        <f>SUM(I52:I55)</f>
        <v>0</v>
      </c>
      <c r="J56" s="123">
        <f>I50-I56</f>
        <v>0</v>
      </c>
      <c r="K56" s="18"/>
      <c r="L56" s="3"/>
      <c r="M56" s="3"/>
      <c r="N56" s="4"/>
    </row>
    <row r="57" spans="2:14" ht="19" x14ac:dyDescent="0.35">
      <c r="B57" s="5"/>
      <c r="C57" s="2"/>
      <c r="D57" s="3"/>
      <c r="E57" s="3"/>
      <c r="F57" s="156" t="s">
        <v>102</v>
      </c>
      <c r="G57" s="157"/>
      <c r="H57" s="157"/>
      <c r="I57" s="157"/>
      <c r="K57" s="18"/>
      <c r="L57" s="3"/>
      <c r="M57" s="3"/>
      <c r="N57" s="4"/>
    </row>
    <row r="58" spans="2:14" ht="19" x14ac:dyDescent="0.35">
      <c r="B58" s="86" t="s">
        <v>8</v>
      </c>
      <c r="C58" s="6" t="s">
        <v>9</v>
      </c>
      <c r="D58" s="6" t="s">
        <v>65</v>
      </c>
      <c r="K58" s="2"/>
      <c r="L58" s="3"/>
      <c r="M58" s="3"/>
      <c r="N58" s="4"/>
    </row>
    <row r="59" spans="2:14" ht="19" x14ac:dyDescent="0.35">
      <c r="B59" s="147" t="s">
        <v>35</v>
      </c>
      <c r="C59" s="148"/>
      <c r="D59" s="11"/>
      <c r="K59" s="2"/>
      <c r="L59" s="3"/>
      <c r="M59" s="3"/>
      <c r="N59" s="4"/>
    </row>
    <row r="60" spans="2:14" ht="19" x14ac:dyDescent="0.35">
      <c r="K60" s="2"/>
      <c r="L60" s="3"/>
      <c r="M60" s="3"/>
      <c r="N60" s="4"/>
    </row>
    <row r="61" spans="2:14" ht="19" x14ac:dyDescent="0.35">
      <c r="K61" s="2"/>
      <c r="L61" s="3"/>
      <c r="M61" s="3"/>
      <c r="N61" s="4"/>
    </row>
    <row r="62" spans="2:14" ht="19" x14ac:dyDescent="0.35">
      <c r="K62" s="2"/>
      <c r="L62" s="3"/>
      <c r="M62" s="3"/>
      <c r="N62" s="4"/>
    </row>
    <row r="64" spans="2:14" x14ac:dyDescent="0.35">
      <c r="K64" s="10"/>
    </row>
    <row r="65" spans="11:11" x14ac:dyDescent="0.35">
      <c r="K65" s="10"/>
    </row>
    <row r="66" spans="11:11" x14ac:dyDescent="0.35">
      <c r="K66" s="10"/>
    </row>
    <row r="67" spans="11:11" x14ac:dyDescent="0.35">
      <c r="K67" s="10"/>
    </row>
    <row r="68" spans="11:11" x14ac:dyDescent="0.35">
      <c r="K68" s="10"/>
    </row>
    <row r="69" spans="11:11" x14ac:dyDescent="0.35">
      <c r="K69" s="10"/>
    </row>
    <row r="70" spans="11:11" x14ac:dyDescent="0.35">
      <c r="K70" s="10"/>
    </row>
    <row r="71" spans="11:11" x14ac:dyDescent="0.35">
      <c r="K71" s="10"/>
    </row>
    <row r="72" spans="11:11" x14ac:dyDescent="0.35">
      <c r="K72" s="10"/>
    </row>
    <row r="73" spans="11:11" x14ac:dyDescent="0.35">
      <c r="K73" s="10"/>
    </row>
    <row r="74" spans="11:11" x14ac:dyDescent="0.35">
      <c r="K74" s="10"/>
    </row>
    <row r="75" spans="11:11" x14ac:dyDescent="0.35">
      <c r="K75" s="10"/>
    </row>
    <row r="76" spans="11:11" x14ac:dyDescent="0.35">
      <c r="K76" s="10"/>
    </row>
    <row r="77" spans="11:11" x14ac:dyDescent="0.35">
      <c r="K77" s="10"/>
    </row>
    <row r="78" spans="11:11" x14ac:dyDescent="0.35">
      <c r="K78" s="10"/>
    </row>
    <row r="79" spans="11:11" x14ac:dyDescent="0.35">
      <c r="K79" s="10"/>
    </row>
    <row r="80" spans="11:11" x14ac:dyDescent="0.35">
      <c r="K80" s="10"/>
    </row>
    <row r="81" spans="11:14" x14ac:dyDescent="0.35">
      <c r="K81" s="10"/>
    </row>
    <row r="82" spans="11:14" x14ac:dyDescent="0.35">
      <c r="K82" s="10"/>
    </row>
    <row r="83" spans="11:14" x14ac:dyDescent="0.35">
      <c r="K83" s="10"/>
    </row>
    <row r="84" spans="11:14" x14ac:dyDescent="0.35">
      <c r="K84" s="10"/>
    </row>
    <row r="85" spans="11:14" x14ac:dyDescent="0.35">
      <c r="K85" s="20"/>
    </row>
    <row r="87" spans="11:14" ht="15.5" x14ac:dyDescent="0.45">
      <c r="K87" s="22"/>
      <c r="L87" s="23"/>
      <c r="M87" s="23"/>
      <c r="N87" s="23"/>
    </row>
    <row r="89" spans="11:14" x14ac:dyDescent="0.35">
      <c r="K89" s="10"/>
    </row>
    <row r="90" spans="11:14" x14ac:dyDescent="0.35">
      <c r="K90" s="10"/>
    </row>
  </sheetData>
  <sheetProtection sheet="1" objects="1" scenarios="1"/>
  <mergeCells count="31">
    <mergeCell ref="C3:I3"/>
    <mergeCell ref="C11:F11"/>
    <mergeCell ref="H11:I11"/>
    <mergeCell ref="B9:I9"/>
    <mergeCell ref="E52:F55"/>
    <mergeCell ref="C55:D55"/>
    <mergeCell ref="B52:D53"/>
    <mergeCell ref="H6:I6"/>
    <mergeCell ref="B6:D6"/>
    <mergeCell ref="E7:G7"/>
    <mergeCell ref="E8:G8"/>
    <mergeCell ref="E6:G6"/>
    <mergeCell ref="B8:D8"/>
    <mergeCell ref="B7:D7"/>
    <mergeCell ref="H45:H47"/>
    <mergeCell ref="B59:C59"/>
    <mergeCell ref="B13:I13"/>
    <mergeCell ref="G52:H52"/>
    <mergeCell ref="G53:H53"/>
    <mergeCell ref="G55:H55"/>
    <mergeCell ref="C50:G50"/>
    <mergeCell ref="G54:H54"/>
    <mergeCell ref="F57:I57"/>
    <mergeCell ref="B45:B47"/>
    <mergeCell ref="B41:B43"/>
    <mergeCell ref="B37:B39"/>
    <mergeCell ref="B33:B35"/>
    <mergeCell ref="B29:B31"/>
    <mergeCell ref="B25:B27"/>
    <mergeCell ref="B21:B23"/>
    <mergeCell ref="B17:B19"/>
  </mergeCells>
  <conditionalFormatting sqref="C51:G51 C50 H7:I7 E7">
    <cfRule type="expression" dxfId="79" priority="644">
      <formula>$J$7</formula>
    </cfRule>
  </conditionalFormatting>
  <conditionalFormatting sqref="F57">
    <cfRule type="expression" dxfId="78" priority="431">
      <formula>J56=0</formula>
    </cfRule>
  </conditionalFormatting>
  <conditionalFormatting sqref="D46">
    <cfRule type="expression" dxfId="77" priority="80">
      <formula>$D$47&lt;&gt;""</formula>
    </cfRule>
  </conditionalFormatting>
  <conditionalFormatting sqref="D47">
    <cfRule type="expression" dxfId="76" priority="79">
      <formula>$D$46&lt;&gt;""</formula>
    </cfRule>
  </conditionalFormatting>
  <conditionalFormatting sqref="E46">
    <cfRule type="expression" dxfId="75" priority="78">
      <formula>$E$47&lt;&gt;""</formula>
    </cfRule>
  </conditionalFormatting>
  <conditionalFormatting sqref="E47">
    <cfRule type="expression" dxfId="74" priority="77">
      <formula>$E$46&lt;&gt;""</formula>
    </cfRule>
  </conditionalFormatting>
  <conditionalFormatting sqref="F46">
    <cfRule type="expression" dxfId="73" priority="76">
      <formula>$F$47&lt;&gt;""</formula>
    </cfRule>
  </conditionalFormatting>
  <conditionalFormatting sqref="F47">
    <cfRule type="expression" dxfId="72" priority="75">
      <formula>$F$46&lt;&gt;""</formula>
    </cfRule>
  </conditionalFormatting>
  <conditionalFormatting sqref="G46">
    <cfRule type="expression" dxfId="71" priority="74">
      <formula>$G$47&lt;&gt;""</formula>
    </cfRule>
  </conditionalFormatting>
  <conditionalFormatting sqref="G47">
    <cfRule type="expression" dxfId="70" priority="73">
      <formula>$G$46&lt;&gt;""</formula>
    </cfRule>
  </conditionalFormatting>
  <conditionalFormatting sqref="D42">
    <cfRule type="expression" dxfId="69" priority="70">
      <formula>$D$43&lt;&gt;""</formula>
    </cfRule>
  </conditionalFormatting>
  <conditionalFormatting sqref="D43">
    <cfRule type="expression" dxfId="68" priority="69">
      <formula>$D$42&lt;&gt;""</formula>
    </cfRule>
  </conditionalFormatting>
  <conditionalFormatting sqref="E42">
    <cfRule type="expression" dxfId="67" priority="68">
      <formula>$E$43&lt;&gt;""</formula>
    </cfRule>
  </conditionalFormatting>
  <conditionalFormatting sqref="E43">
    <cfRule type="expression" dxfId="66" priority="67">
      <formula>$E$42&lt;&gt;""</formula>
    </cfRule>
  </conditionalFormatting>
  <conditionalFormatting sqref="F42">
    <cfRule type="expression" dxfId="65" priority="66">
      <formula>$F$43&lt;&gt;""</formula>
    </cfRule>
  </conditionalFormatting>
  <conditionalFormatting sqref="F43">
    <cfRule type="expression" dxfId="64" priority="65">
      <formula>$F$42&lt;&gt;""</formula>
    </cfRule>
  </conditionalFormatting>
  <conditionalFormatting sqref="G42">
    <cfRule type="expression" dxfId="63" priority="64">
      <formula>$G$43&lt;&gt;""</formula>
    </cfRule>
  </conditionalFormatting>
  <conditionalFormatting sqref="G43">
    <cfRule type="expression" dxfId="62" priority="63">
      <formula>$G$42&lt;&gt;""</formula>
    </cfRule>
  </conditionalFormatting>
  <conditionalFormatting sqref="H42">
    <cfRule type="expression" dxfId="61" priority="62">
      <formula>$H$43&lt;&gt;""</formula>
    </cfRule>
  </conditionalFormatting>
  <conditionalFormatting sqref="H43">
    <cfRule type="expression" dxfId="60" priority="61">
      <formula>$H$42&lt;&gt;""</formula>
    </cfRule>
  </conditionalFormatting>
  <conditionalFormatting sqref="D38">
    <cfRule type="expression" dxfId="59" priority="60">
      <formula>$D$39&lt;&gt;""</formula>
    </cfRule>
  </conditionalFormatting>
  <conditionalFormatting sqref="D39">
    <cfRule type="expression" dxfId="58" priority="59">
      <formula>$D$38&lt;&gt;""</formula>
    </cfRule>
  </conditionalFormatting>
  <conditionalFormatting sqref="E38">
    <cfRule type="expression" dxfId="57" priority="58">
      <formula>$E$39&lt;&gt;""</formula>
    </cfRule>
  </conditionalFormatting>
  <conditionalFormatting sqref="E39">
    <cfRule type="expression" dxfId="56" priority="57">
      <formula>$E$38&lt;&gt;""</formula>
    </cfRule>
  </conditionalFormatting>
  <conditionalFormatting sqref="F38">
    <cfRule type="expression" dxfId="55" priority="56">
      <formula>$F$39&lt;&gt;""</formula>
    </cfRule>
  </conditionalFormatting>
  <conditionalFormatting sqref="F39">
    <cfRule type="expression" dxfId="54" priority="55">
      <formula>$F$38&lt;&gt;""</formula>
    </cfRule>
  </conditionalFormatting>
  <conditionalFormatting sqref="G38">
    <cfRule type="expression" dxfId="53" priority="54">
      <formula>$G$39&lt;&gt;""</formula>
    </cfRule>
  </conditionalFormatting>
  <conditionalFormatting sqref="G39">
    <cfRule type="expression" dxfId="52" priority="53">
      <formula>$G$38&lt;&gt;""</formula>
    </cfRule>
  </conditionalFormatting>
  <conditionalFormatting sqref="H38">
    <cfRule type="expression" dxfId="51" priority="52">
      <formula>$H$39&lt;&gt;""</formula>
    </cfRule>
  </conditionalFormatting>
  <conditionalFormatting sqref="H39">
    <cfRule type="expression" dxfId="50" priority="51">
      <formula>$H$38&lt;&gt;""</formula>
    </cfRule>
  </conditionalFormatting>
  <conditionalFormatting sqref="D34">
    <cfRule type="expression" dxfId="49" priority="50">
      <formula>$D$35&lt;&gt;""</formula>
    </cfRule>
  </conditionalFormatting>
  <conditionalFormatting sqref="D35">
    <cfRule type="expression" dxfId="48" priority="49">
      <formula>$D$34&lt;&gt;""</formula>
    </cfRule>
  </conditionalFormatting>
  <conditionalFormatting sqref="E34">
    <cfRule type="expression" dxfId="47" priority="48">
      <formula>$E$35&lt;&gt;""</formula>
    </cfRule>
  </conditionalFormatting>
  <conditionalFormatting sqref="E35">
    <cfRule type="expression" dxfId="46" priority="47">
      <formula>$E$34&lt;&gt;""</formula>
    </cfRule>
  </conditionalFormatting>
  <conditionalFormatting sqref="F34">
    <cfRule type="expression" dxfId="45" priority="46">
      <formula>$F$35&lt;&gt;""</formula>
    </cfRule>
  </conditionalFormatting>
  <conditionalFormatting sqref="F35">
    <cfRule type="expression" dxfId="44" priority="45">
      <formula>$F$34&lt;&gt;""</formula>
    </cfRule>
  </conditionalFormatting>
  <conditionalFormatting sqref="G34">
    <cfRule type="expression" dxfId="43" priority="44">
      <formula>$G$35&lt;&gt;""</formula>
    </cfRule>
  </conditionalFormatting>
  <conditionalFormatting sqref="G35">
    <cfRule type="expression" dxfId="42" priority="43">
      <formula>$G$34&lt;&gt;""</formula>
    </cfRule>
  </conditionalFormatting>
  <conditionalFormatting sqref="H34">
    <cfRule type="expression" dxfId="41" priority="42">
      <formula>$H$35&lt;&gt;""</formula>
    </cfRule>
  </conditionalFormatting>
  <conditionalFormatting sqref="H35">
    <cfRule type="expression" dxfId="40" priority="41">
      <formula>$H$34&lt;&gt;""</formula>
    </cfRule>
  </conditionalFormatting>
  <conditionalFormatting sqref="D30">
    <cfRule type="expression" dxfId="39" priority="40">
      <formula>$D$31&lt;&gt;""</formula>
    </cfRule>
  </conditionalFormatting>
  <conditionalFormatting sqref="D31">
    <cfRule type="expression" dxfId="38" priority="39">
      <formula>$D$30&lt;&gt;""</formula>
    </cfRule>
  </conditionalFormatting>
  <conditionalFormatting sqref="E30">
    <cfRule type="expression" dxfId="37" priority="38">
      <formula>$E$31&lt;&gt;""</formula>
    </cfRule>
  </conditionalFormatting>
  <conditionalFormatting sqref="E31">
    <cfRule type="expression" dxfId="36" priority="37">
      <formula>$E$30&lt;&gt;""</formula>
    </cfRule>
  </conditionalFormatting>
  <conditionalFormatting sqref="F30">
    <cfRule type="expression" dxfId="35" priority="36">
      <formula>$F$31&lt;&gt;""</formula>
    </cfRule>
  </conditionalFormatting>
  <conditionalFormatting sqref="F31">
    <cfRule type="expression" dxfId="34" priority="35">
      <formula>$F$30&lt;&gt;""</formula>
    </cfRule>
  </conditionalFormatting>
  <conditionalFormatting sqref="G30">
    <cfRule type="expression" dxfId="33" priority="34">
      <formula>$G$31&lt;&gt;""</formula>
    </cfRule>
  </conditionalFormatting>
  <conditionalFormatting sqref="G31">
    <cfRule type="expression" dxfId="32" priority="33">
      <formula>$G$30&lt;&gt;""</formula>
    </cfRule>
  </conditionalFormatting>
  <conditionalFormatting sqref="H30">
    <cfRule type="expression" dxfId="31" priority="32">
      <formula>$H$31&lt;&gt;""</formula>
    </cfRule>
  </conditionalFormatting>
  <conditionalFormatting sqref="H31">
    <cfRule type="expression" dxfId="30" priority="31">
      <formula>$H$30&lt;&gt;""</formula>
    </cfRule>
  </conditionalFormatting>
  <conditionalFormatting sqref="D26">
    <cfRule type="expression" dxfId="29" priority="30">
      <formula>$D$27&lt;&gt;""</formula>
    </cfRule>
  </conditionalFormatting>
  <conditionalFormatting sqref="D27">
    <cfRule type="expression" dxfId="28" priority="29">
      <formula>$D$26&lt;&gt;""</formula>
    </cfRule>
  </conditionalFormatting>
  <conditionalFormatting sqref="E26">
    <cfRule type="expression" dxfId="27" priority="28">
      <formula>$E$27&lt;&gt;""</formula>
    </cfRule>
  </conditionalFormatting>
  <conditionalFormatting sqref="E27">
    <cfRule type="expression" dxfId="26" priority="27">
      <formula>$E$26&lt;&gt;""</formula>
    </cfRule>
  </conditionalFormatting>
  <conditionalFormatting sqref="F26">
    <cfRule type="expression" dxfId="25" priority="26">
      <formula>$F$27&lt;&gt;""</formula>
    </cfRule>
  </conditionalFormatting>
  <conditionalFormatting sqref="F27">
    <cfRule type="expression" dxfId="24" priority="25">
      <formula>$F$26&lt;&gt;""</formula>
    </cfRule>
  </conditionalFormatting>
  <conditionalFormatting sqref="G26">
    <cfRule type="expression" dxfId="23" priority="24">
      <formula>$G$27&lt;&gt;""</formula>
    </cfRule>
  </conditionalFormatting>
  <conditionalFormatting sqref="G27">
    <cfRule type="expression" dxfId="22" priority="23">
      <formula>$G$26&lt;&gt;""</formula>
    </cfRule>
  </conditionalFormatting>
  <conditionalFormatting sqref="H26">
    <cfRule type="expression" dxfId="21" priority="22">
      <formula>$H$27&lt;&gt;""</formula>
    </cfRule>
  </conditionalFormatting>
  <conditionalFormatting sqref="H27">
    <cfRule type="expression" dxfId="20" priority="21">
      <formula>$H$26&lt;&gt;""</formula>
    </cfRule>
  </conditionalFormatting>
  <conditionalFormatting sqref="D22">
    <cfRule type="expression" dxfId="19" priority="20">
      <formula>$D$23&lt;&gt;""</formula>
    </cfRule>
  </conditionalFormatting>
  <conditionalFormatting sqref="D23">
    <cfRule type="expression" dxfId="18" priority="19">
      <formula>$D$22&lt;&gt;""</formula>
    </cfRule>
  </conditionalFormatting>
  <conditionalFormatting sqref="E22">
    <cfRule type="expression" dxfId="17" priority="18">
      <formula>$E$23&lt;&gt;""</formula>
    </cfRule>
  </conditionalFormatting>
  <conditionalFormatting sqref="E23">
    <cfRule type="expression" dxfId="16" priority="17">
      <formula>$E$22&lt;&gt;""</formula>
    </cfRule>
  </conditionalFormatting>
  <conditionalFormatting sqref="F22">
    <cfRule type="expression" dxfId="15" priority="16">
      <formula>$F$23&lt;&gt;""</formula>
    </cfRule>
  </conditionalFormatting>
  <conditionalFormatting sqref="F23">
    <cfRule type="expression" dxfId="14" priority="15">
      <formula>$F$22&lt;&gt;""</formula>
    </cfRule>
  </conditionalFormatting>
  <conditionalFormatting sqref="G22">
    <cfRule type="expression" dxfId="13" priority="14">
      <formula>$G$23&lt;&gt;""</formula>
    </cfRule>
  </conditionalFormatting>
  <conditionalFormatting sqref="G23">
    <cfRule type="expression" dxfId="12" priority="13">
      <formula>$G$22&lt;&gt;""</formula>
    </cfRule>
  </conditionalFormatting>
  <conditionalFormatting sqref="H22">
    <cfRule type="expression" dxfId="11" priority="12">
      <formula>$H$23&lt;&gt;""</formula>
    </cfRule>
  </conditionalFormatting>
  <conditionalFormatting sqref="H23">
    <cfRule type="expression" dxfId="10" priority="11">
      <formula>$H$22&lt;&gt;""</formula>
    </cfRule>
  </conditionalFormatting>
  <conditionalFormatting sqref="D18">
    <cfRule type="expression" dxfId="9" priority="10">
      <formula>$D$19&lt;&gt;""</formula>
    </cfRule>
  </conditionalFormatting>
  <conditionalFormatting sqref="D19">
    <cfRule type="expression" dxfId="8" priority="9">
      <formula>$D$18&lt;&gt;""</formula>
    </cfRule>
  </conditionalFormatting>
  <conditionalFormatting sqref="E18">
    <cfRule type="expression" dxfId="7" priority="8">
      <formula>$E$19&lt;&gt;""</formula>
    </cfRule>
  </conditionalFormatting>
  <conditionalFormatting sqref="E19">
    <cfRule type="expression" dxfId="6" priority="7">
      <formula>$E$18&lt;&gt;""</formula>
    </cfRule>
  </conditionalFormatting>
  <conditionalFormatting sqref="F18">
    <cfRule type="expression" dxfId="5" priority="6">
      <formula>$F$19&lt;&gt;""</formula>
    </cfRule>
  </conditionalFormatting>
  <conditionalFormatting sqref="F19">
    <cfRule type="expression" dxfId="4" priority="5">
      <formula>$F$18&lt;&gt;""</formula>
    </cfRule>
  </conditionalFormatting>
  <conditionalFormatting sqref="G18">
    <cfRule type="expression" dxfId="3" priority="4">
      <formula>$G$19&lt;&gt;""</formula>
    </cfRule>
  </conditionalFormatting>
  <conditionalFormatting sqref="G19">
    <cfRule type="expression" dxfId="2" priority="3">
      <formula>$G$18&lt;&gt;""</formula>
    </cfRule>
  </conditionalFormatting>
  <conditionalFormatting sqref="H18">
    <cfRule type="expression" dxfId="1" priority="2">
      <formula>$H$19&lt;&gt;""</formula>
    </cfRule>
  </conditionalFormatting>
  <conditionalFormatting sqref="H19">
    <cfRule type="expression" dxfId="0" priority="1">
      <formula>$H$18&lt;&gt;""</formula>
    </cfRule>
  </conditionalFormatting>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CopyPattern">
                <anchor moveWithCells="1" sizeWithCells="1">
                  <from>
                    <xdr:col>14</xdr:col>
                    <xdr:colOff>482600</xdr:colOff>
                    <xdr:row>16</xdr:row>
                    <xdr:rowOff>31750</xdr:rowOff>
                  </from>
                  <to>
                    <xdr:col>16</xdr:col>
                    <xdr:colOff>292100</xdr:colOff>
                    <xdr:row>19</xdr:row>
                    <xdr:rowOff>88900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Admin!$O$14:$O$23</xm:f>
          </x14:formula1>
          <xm:sqref>C56:D56</xm:sqref>
        </x14:dataValidation>
        <x14:dataValidation type="list" allowBlank="1" showInputMessage="1" showErrorMessage="1" xr:uid="{A8C82A5F-5EDD-4721-9654-E3E41C7CEB07}">
          <x14:formula1>
            <xm:f>Admin!$O$14:$O$24</xm:f>
          </x14:formula1>
          <xm:sqref>C55:D55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45"/>
  <sheetViews>
    <sheetView workbookViewId="0">
      <selection activeCell="E10" sqref="E10"/>
    </sheetView>
  </sheetViews>
  <sheetFormatPr defaultColWidth="8.81640625" defaultRowHeight="14.5" x14ac:dyDescent="0.35"/>
  <cols>
    <col min="1" max="1" width="8.81640625" style="72"/>
    <col min="3" max="3" width="96.81640625" style="75" customWidth="1"/>
    <col min="4" max="4" width="6.453125" style="75" customWidth="1"/>
    <col min="5" max="5" width="25.81640625" customWidth="1"/>
    <col min="7" max="7" width="10.453125" customWidth="1"/>
  </cols>
  <sheetData>
    <row r="1" spans="1:7" ht="18.5" x14ac:dyDescent="0.45">
      <c r="B1" s="73" t="s">
        <v>77</v>
      </c>
      <c r="E1" s="73" t="s">
        <v>124</v>
      </c>
    </row>
    <row r="2" spans="1:7" ht="15" thickBot="1" x14ac:dyDescent="0.4"/>
    <row r="3" spans="1:7" ht="15" thickBot="1" x14ac:dyDescent="0.4">
      <c r="A3" s="72">
        <v>1</v>
      </c>
      <c r="B3" s="99" t="s">
        <v>58</v>
      </c>
      <c r="C3" s="100"/>
      <c r="E3" s="63"/>
      <c r="F3" s="64" t="s">
        <v>51</v>
      </c>
      <c r="G3" s="64" t="s">
        <v>52</v>
      </c>
    </row>
    <row r="4" spans="1:7" x14ac:dyDescent="0.35">
      <c r="B4" s="101" t="s">
        <v>73</v>
      </c>
      <c r="C4" s="102" t="s">
        <v>109</v>
      </c>
      <c r="E4" s="62" t="s">
        <v>53</v>
      </c>
      <c r="F4" s="130">
        <f>Admin!P4</f>
        <v>5.0199999999999996</v>
      </c>
      <c r="G4" s="130">
        <f>Admin!Q4</f>
        <v>5.69</v>
      </c>
    </row>
    <row r="5" spans="1:7" x14ac:dyDescent="0.35">
      <c r="B5" s="101" t="s">
        <v>74</v>
      </c>
      <c r="C5" s="103" t="s">
        <v>67</v>
      </c>
      <c r="E5" s="61" t="s">
        <v>36</v>
      </c>
      <c r="F5" s="131">
        <f>Admin!P5</f>
        <v>7.25</v>
      </c>
      <c r="G5" s="131">
        <f>Admin!Q5</f>
        <v>8.6</v>
      </c>
    </row>
    <row r="6" spans="1:7" ht="15" thickBot="1" x14ac:dyDescent="0.4">
      <c r="B6" s="101" t="s">
        <v>74</v>
      </c>
      <c r="C6" s="103" t="s">
        <v>110</v>
      </c>
      <c r="E6" s="60" t="s">
        <v>37</v>
      </c>
      <c r="F6" s="132">
        <f>Admin!P6</f>
        <v>10.35</v>
      </c>
      <c r="G6" s="132">
        <f>Admin!Q6</f>
        <v>12.22</v>
      </c>
    </row>
    <row r="7" spans="1:7" x14ac:dyDescent="0.35">
      <c r="B7" s="104"/>
      <c r="C7" s="105"/>
    </row>
    <row r="8" spans="1:7" ht="11.25" customHeight="1" x14ac:dyDescent="0.35">
      <c r="C8" s="76"/>
      <c r="D8" s="97"/>
    </row>
    <row r="9" spans="1:7" x14ac:dyDescent="0.35">
      <c r="A9" s="72">
        <v>2</v>
      </c>
      <c r="B9" s="99" t="s">
        <v>72</v>
      </c>
      <c r="C9" s="106"/>
      <c r="D9" s="97"/>
    </row>
    <row r="10" spans="1:7" ht="32.25" customHeight="1" x14ac:dyDescent="0.35">
      <c r="B10" s="107" t="s">
        <v>73</v>
      </c>
      <c r="C10" s="105" t="s">
        <v>111</v>
      </c>
      <c r="D10" s="97"/>
    </row>
    <row r="11" spans="1:7" ht="9.75" customHeight="1" x14ac:dyDescent="0.35">
      <c r="C11" s="76"/>
    </row>
    <row r="12" spans="1:7" x14ac:dyDescent="0.35">
      <c r="A12" s="72">
        <v>3</v>
      </c>
      <c r="B12" s="99" t="s">
        <v>112</v>
      </c>
      <c r="C12" s="106"/>
      <c r="D12" s="97"/>
    </row>
    <row r="13" spans="1:7" x14ac:dyDescent="0.35">
      <c r="B13" s="108" t="s">
        <v>73</v>
      </c>
      <c r="C13" s="103" t="s">
        <v>71</v>
      </c>
      <c r="D13" s="97"/>
    </row>
    <row r="14" spans="1:7" ht="77.25" customHeight="1" x14ac:dyDescent="0.35">
      <c r="B14" s="109" t="s">
        <v>74</v>
      </c>
      <c r="C14" s="103" t="s">
        <v>113</v>
      </c>
      <c r="D14" s="97"/>
      <c r="E14" s="74"/>
    </row>
    <row r="15" spans="1:7" ht="39.5" customHeight="1" x14ac:dyDescent="0.35">
      <c r="B15" s="109" t="s">
        <v>76</v>
      </c>
      <c r="C15" s="103" t="s">
        <v>83</v>
      </c>
      <c r="D15" s="97"/>
      <c r="E15" s="74"/>
    </row>
    <row r="16" spans="1:7" ht="102" customHeight="1" x14ac:dyDescent="0.35">
      <c r="B16" s="110" t="s">
        <v>75</v>
      </c>
      <c r="C16" s="103" t="s">
        <v>123</v>
      </c>
      <c r="D16" s="97"/>
      <c r="E16" s="74"/>
    </row>
    <row r="17" spans="1:5" ht="61" customHeight="1" x14ac:dyDescent="0.35">
      <c r="B17" s="111" t="s">
        <v>78</v>
      </c>
      <c r="C17" s="103" t="s">
        <v>114</v>
      </c>
      <c r="D17" s="97"/>
      <c r="E17" s="74"/>
    </row>
    <row r="18" spans="1:5" ht="29" x14ac:dyDescent="0.35">
      <c r="B18" s="110" t="s">
        <v>79</v>
      </c>
      <c r="C18" s="103" t="s">
        <v>115</v>
      </c>
      <c r="D18" s="97"/>
      <c r="E18" s="74"/>
    </row>
    <row r="19" spans="1:5" ht="20.5" customHeight="1" x14ac:dyDescent="0.35">
      <c r="B19" s="110" t="s">
        <v>116</v>
      </c>
      <c r="C19" s="103" t="s">
        <v>117</v>
      </c>
      <c r="E19" s="74"/>
    </row>
    <row r="20" spans="1:5" ht="29" x14ac:dyDescent="0.35">
      <c r="B20" s="107" t="s">
        <v>118</v>
      </c>
      <c r="C20" s="105" t="s">
        <v>119</v>
      </c>
      <c r="D20" s="97"/>
      <c r="E20" s="74"/>
    </row>
    <row r="21" spans="1:5" ht="13.5" customHeight="1" x14ac:dyDescent="0.35">
      <c r="C21" s="76"/>
      <c r="E21" s="74"/>
    </row>
    <row r="22" spans="1:5" ht="20.5" customHeight="1" x14ac:dyDescent="0.35">
      <c r="A22" s="72">
        <v>5</v>
      </c>
      <c r="B22" s="99" t="s">
        <v>84</v>
      </c>
      <c r="C22" s="100"/>
      <c r="D22" s="97"/>
      <c r="E22" s="74"/>
    </row>
    <row r="23" spans="1:5" ht="46.5" customHeight="1" x14ac:dyDescent="0.35">
      <c r="B23" s="110" t="s">
        <v>73</v>
      </c>
      <c r="C23" s="112" t="s">
        <v>120</v>
      </c>
      <c r="D23" s="97"/>
      <c r="E23" s="74"/>
    </row>
    <row r="24" spans="1:5" ht="30.5" customHeight="1" x14ac:dyDescent="0.35">
      <c r="B24" s="110" t="s">
        <v>74</v>
      </c>
      <c r="C24" s="112" t="s">
        <v>80</v>
      </c>
      <c r="D24" s="97"/>
      <c r="E24" s="74"/>
    </row>
    <row r="25" spans="1:5" ht="28.5" customHeight="1" x14ac:dyDescent="0.35">
      <c r="B25" s="107" t="s">
        <v>76</v>
      </c>
      <c r="C25" s="113" t="s">
        <v>121</v>
      </c>
      <c r="D25" s="82"/>
      <c r="E25" s="74"/>
    </row>
    <row r="26" spans="1:5" x14ac:dyDescent="0.35">
      <c r="B26" s="98"/>
      <c r="C26" s="134"/>
      <c r="E26" s="74"/>
    </row>
    <row r="27" spans="1:5" ht="18" customHeight="1" x14ac:dyDescent="0.35">
      <c r="A27" s="72">
        <v>6</v>
      </c>
      <c r="B27" s="99" t="s">
        <v>56</v>
      </c>
      <c r="C27" s="106"/>
      <c r="E27" s="74"/>
    </row>
    <row r="28" spans="1:5" ht="135.5" customHeight="1" x14ac:dyDescent="0.35">
      <c r="B28" s="110" t="s">
        <v>73</v>
      </c>
      <c r="C28" s="103" t="s">
        <v>122</v>
      </c>
      <c r="D28" s="133"/>
      <c r="E28" s="74"/>
    </row>
    <row r="29" spans="1:5" ht="43.5" x14ac:dyDescent="0.35">
      <c r="B29" s="110" t="s">
        <v>74</v>
      </c>
      <c r="C29" s="103" t="s">
        <v>81</v>
      </c>
      <c r="E29" s="74"/>
    </row>
    <row r="30" spans="1:5" ht="31.5" customHeight="1" x14ac:dyDescent="0.35">
      <c r="B30" s="110" t="s">
        <v>76</v>
      </c>
      <c r="C30" s="103" t="s">
        <v>85</v>
      </c>
      <c r="E30" s="74"/>
    </row>
    <row r="31" spans="1:5" ht="29" x14ac:dyDescent="0.35">
      <c r="B31" s="110" t="s">
        <v>75</v>
      </c>
      <c r="C31" s="112" t="s">
        <v>57</v>
      </c>
      <c r="D31" s="97"/>
      <c r="E31" s="74"/>
    </row>
    <row r="32" spans="1:5" ht="43.5" x14ac:dyDescent="0.35">
      <c r="B32" s="107" t="s">
        <v>78</v>
      </c>
      <c r="C32" s="113" t="s">
        <v>69</v>
      </c>
      <c r="E32" s="74"/>
    </row>
    <row r="33" spans="1:5" x14ac:dyDescent="0.35">
      <c r="B33" s="98"/>
      <c r="C33" s="134"/>
      <c r="E33" s="26"/>
    </row>
    <row r="34" spans="1:5" x14ac:dyDescent="0.35">
      <c r="A34" s="72">
        <v>7</v>
      </c>
      <c r="B34" s="99" t="s">
        <v>68</v>
      </c>
      <c r="C34" s="100"/>
      <c r="E34" s="74"/>
    </row>
    <row r="35" spans="1:5" ht="33" customHeight="1" x14ac:dyDescent="0.35">
      <c r="B35" s="110" t="s">
        <v>73</v>
      </c>
      <c r="C35" s="112" t="s">
        <v>106</v>
      </c>
      <c r="E35" s="74"/>
    </row>
    <row r="36" spans="1:5" x14ac:dyDescent="0.35">
      <c r="B36" s="107" t="s">
        <v>74</v>
      </c>
      <c r="C36" s="105" t="s">
        <v>107</v>
      </c>
      <c r="D36" s="83"/>
      <c r="E36" s="74"/>
    </row>
    <row r="37" spans="1:5" s="79" customFormat="1" ht="48" customHeight="1" x14ac:dyDescent="0.35">
      <c r="A37" s="135"/>
      <c r="B37" s="136"/>
      <c r="C37" s="137"/>
      <c r="D37" s="137"/>
      <c r="E37" s="138"/>
    </row>
    <row r="38" spans="1:5" s="79" customFormat="1" x14ac:dyDescent="0.35">
      <c r="A38" s="135"/>
      <c r="B38" s="136"/>
      <c r="C38" s="137"/>
      <c r="D38" s="137"/>
      <c r="E38" s="138"/>
    </row>
    <row r="39" spans="1:5" s="79" customFormat="1" x14ac:dyDescent="0.35">
      <c r="A39" s="135"/>
      <c r="B39" s="135"/>
      <c r="C39" s="137"/>
      <c r="D39" s="137"/>
      <c r="E39" s="138"/>
    </row>
    <row r="40" spans="1:5" s="79" customFormat="1" x14ac:dyDescent="0.35">
      <c r="A40" s="135"/>
      <c r="B40" s="136"/>
      <c r="C40" s="137"/>
      <c r="D40" s="137"/>
      <c r="E40" s="138"/>
    </row>
    <row r="41" spans="1:5" s="79" customFormat="1" x14ac:dyDescent="0.35">
      <c r="A41" s="135"/>
      <c r="B41" s="136"/>
      <c r="C41" s="139"/>
      <c r="D41" s="137"/>
      <c r="E41" s="138"/>
    </row>
    <row r="42" spans="1:5" s="79" customFormat="1" x14ac:dyDescent="0.35">
      <c r="A42" s="135"/>
      <c r="C42" s="137"/>
      <c r="D42" s="137"/>
      <c r="E42" s="138"/>
    </row>
    <row r="43" spans="1:5" s="79" customFormat="1" x14ac:dyDescent="0.35">
      <c r="A43" s="135"/>
      <c r="C43" s="137"/>
      <c r="D43" s="137"/>
      <c r="E43" s="138"/>
    </row>
    <row r="44" spans="1:5" x14ac:dyDescent="0.35">
      <c r="B44" s="72"/>
      <c r="E44" s="74"/>
    </row>
    <row r="45" spans="1:5" x14ac:dyDescent="0.35">
      <c r="E45" s="74"/>
    </row>
  </sheetData>
  <sheetProtection sheet="1" objects="1" scenarios="1"/>
  <pageMargins left="0.25" right="0.25"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36"/>
  <sheetViews>
    <sheetView zoomScale="85" zoomScaleNormal="85" workbookViewId="0">
      <selection activeCell="D16" sqref="D16"/>
    </sheetView>
  </sheetViews>
  <sheetFormatPr defaultColWidth="8.81640625" defaultRowHeight="14.5" x14ac:dyDescent="0.35"/>
  <cols>
    <col min="1" max="1" width="16.81640625" style="29" customWidth="1"/>
    <col min="2" max="3" width="8.81640625" style="29"/>
    <col min="4" max="4" width="17.1796875" style="29" customWidth="1"/>
    <col min="5" max="5" width="12.453125" style="29" customWidth="1"/>
    <col min="6" max="6" width="8.81640625" style="29"/>
    <col min="7" max="7" width="10.81640625" style="29" bestFit="1" customWidth="1"/>
    <col min="8" max="12" width="8.81640625" style="29"/>
    <col min="13" max="13" width="9.1796875" style="29" customWidth="1"/>
    <col min="14" max="14" width="8.81640625" style="29"/>
    <col min="15" max="15" width="28.453125" style="29" customWidth="1"/>
    <col min="16" max="16" width="12" style="29" customWidth="1"/>
    <col min="17" max="17" width="8.81640625" style="29"/>
    <col min="18" max="18" width="26.453125" style="29" customWidth="1"/>
    <col min="19" max="16384" width="8.81640625" style="29"/>
  </cols>
  <sheetData>
    <row r="1" spans="1:18" ht="15" thickBot="1" x14ac:dyDescent="0.4">
      <c r="A1" s="28" t="s">
        <v>21</v>
      </c>
    </row>
    <row r="2" spans="1:18" ht="21.5" thickBot="1" x14ac:dyDescent="0.55000000000000004">
      <c r="A2" s="28"/>
      <c r="C2" s="30"/>
      <c r="D2" s="31"/>
      <c r="E2" s="31"/>
      <c r="F2" s="31"/>
      <c r="G2" s="31"/>
      <c r="H2" s="31"/>
      <c r="I2" s="32"/>
      <c r="O2" s="65" t="s">
        <v>54</v>
      </c>
    </row>
    <row r="3" spans="1:18" ht="15" thickBot="1" x14ac:dyDescent="0.4">
      <c r="A3" s="28"/>
      <c r="C3" s="33" t="s">
        <v>22</v>
      </c>
      <c r="D3" s="34"/>
      <c r="E3" s="34"/>
      <c r="F3" s="34"/>
      <c r="G3" s="117">
        <v>2019</v>
      </c>
      <c r="H3" s="34"/>
      <c r="I3" s="35"/>
      <c r="L3"/>
      <c r="O3" s="63"/>
      <c r="P3" s="64" t="s">
        <v>51</v>
      </c>
      <c r="Q3" s="64" t="s">
        <v>52</v>
      </c>
    </row>
    <row r="4" spans="1:18" x14ac:dyDescent="0.35">
      <c r="C4" s="33" t="s">
        <v>15</v>
      </c>
      <c r="D4" s="34"/>
      <c r="E4" s="34"/>
      <c r="F4" s="34"/>
      <c r="G4" s="117" t="s">
        <v>27</v>
      </c>
      <c r="H4" s="34"/>
      <c r="I4" s="35"/>
      <c r="L4"/>
      <c r="O4" s="66" t="s">
        <v>53</v>
      </c>
      <c r="P4" s="125">
        <v>5.0199999999999996</v>
      </c>
      <c r="Q4" s="125">
        <v>5.69</v>
      </c>
    </row>
    <row r="5" spans="1:18" x14ac:dyDescent="0.35">
      <c r="C5" s="33"/>
      <c r="D5" s="34"/>
      <c r="E5" s="34"/>
      <c r="F5" s="34"/>
      <c r="G5" s="118"/>
      <c r="H5" s="34"/>
      <c r="I5" s="35"/>
      <c r="L5"/>
      <c r="O5" s="67" t="s">
        <v>36</v>
      </c>
      <c r="P5" s="126">
        <v>7.25</v>
      </c>
      <c r="Q5" s="126">
        <v>8.6</v>
      </c>
    </row>
    <row r="6" spans="1:18" ht="15" thickBot="1" x14ac:dyDescent="0.4">
      <c r="C6" s="33" t="s">
        <v>14</v>
      </c>
      <c r="D6" s="34"/>
      <c r="E6" s="34"/>
      <c r="F6" s="34"/>
      <c r="G6" s="119">
        <v>43749</v>
      </c>
      <c r="H6" s="34"/>
      <c r="I6" s="35"/>
      <c r="L6"/>
      <c r="O6" s="68" t="s">
        <v>37</v>
      </c>
      <c r="P6" s="127">
        <v>10.35</v>
      </c>
      <c r="Q6" s="127">
        <v>12.22</v>
      </c>
    </row>
    <row r="7" spans="1:18" x14ac:dyDescent="0.35">
      <c r="C7" s="33"/>
      <c r="D7" s="34"/>
      <c r="E7" s="34"/>
      <c r="F7" s="34"/>
      <c r="G7" s="118"/>
      <c r="H7" s="34"/>
      <c r="I7" s="35"/>
      <c r="L7"/>
      <c r="M7"/>
      <c r="N7"/>
      <c r="O7"/>
      <c r="P7" s="128"/>
      <c r="Q7" s="128"/>
      <c r="R7"/>
    </row>
    <row r="8" spans="1:18" x14ac:dyDescent="0.35">
      <c r="C8" s="33" t="s">
        <v>16</v>
      </c>
      <c r="D8" s="34"/>
      <c r="E8" s="34"/>
      <c r="F8" s="34"/>
      <c r="G8" s="117">
        <v>8</v>
      </c>
      <c r="H8" s="34"/>
      <c r="I8" s="35"/>
      <c r="L8"/>
      <c r="M8"/>
      <c r="N8"/>
      <c r="O8" t="s">
        <v>55</v>
      </c>
      <c r="P8" s="129">
        <v>43625</v>
      </c>
      <c r="Q8" s="128"/>
      <c r="R8"/>
    </row>
    <row r="9" spans="1:18" x14ac:dyDescent="0.35">
      <c r="C9" s="33" t="s">
        <v>33</v>
      </c>
      <c r="D9" s="34"/>
      <c r="E9" s="34"/>
      <c r="F9" s="34"/>
      <c r="G9" s="119">
        <v>43766</v>
      </c>
      <c r="H9" s="34"/>
      <c r="I9" s="35"/>
      <c r="L9"/>
      <c r="M9"/>
      <c r="N9"/>
      <c r="O9"/>
      <c r="P9"/>
      <c r="Q9"/>
      <c r="R9"/>
    </row>
    <row r="10" spans="1:18" x14ac:dyDescent="0.35">
      <c r="C10" s="33"/>
      <c r="D10" s="34"/>
      <c r="E10" s="34"/>
      <c r="F10" s="34"/>
      <c r="G10" s="36"/>
      <c r="H10" s="34"/>
      <c r="I10" s="35"/>
      <c r="L10"/>
      <c r="M10"/>
      <c r="N10"/>
      <c r="O10"/>
      <c r="P10"/>
      <c r="Q10"/>
      <c r="R10"/>
    </row>
    <row r="11" spans="1:18" ht="15" thickBot="1" x14ac:dyDescent="0.4">
      <c r="C11" s="33"/>
      <c r="D11" s="34"/>
      <c r="E11" s="34"/>
      <c r="F11" s="37" t="s">
        <v>46</v>
      </c>
      <c r="G11" s="37" t="s">
        <v>38</v>
      </c>
      <c r="H11" s="34" t="s">
        <v>50</v>
      </c>
      <c r="I11" s="35"/>
      <c r="L11"/>
      <c r="M11"/>
      <c r="N11"/>
      <c r="O11"/>
      <c r="P11"/>
      <c r="Q11"/>
      <c r="R11"/>
    </row>
    <row r="12" spans="1:18" ht="15" thickBot="1" x14ac:dyDescent="0.4">
      <c r="C12" s="33" t="s">
        <v>48</v>
      </c>
      <c r="D12" s="59" t="s">
        <v>34</v>
      </c>
      <c r="E12" s="34">
        <v>1</v>
      </c>
      <c r="F12" s="120"/>
      <c r="G12" s="120"/>
      <c r="H12" s="38" t="e">
        <f>VLOOKUP(G12,E$25:F$29,2,FALSE)</f>
        <v>#N/A</v>
      </c>
      <c r="I12" s="35"/>
    </row>
    <row r="13" spans="1:18" x14ac:dyDescent="0.35">
      <c r="C13" s="33"/>
      <c r="D13" s="34"/>
      <c r="E13" s="34">
        <v>2</v>
      </c>
      <c r="F13" s="120"/>
      <c r="G13" s="120"/>
      <c r="H13" s="38" t="e">
        <f>VLOOKUP(G13,E$25:F$29,2,FALSE)</f>
        <v>#N/A</v>
      </c>
      <c r="I13" s="35"/>
      <c r="O13" s="72" t="s">
        <v>64</v>
      </c>
      <c r="P13" s="26"/>
    </row>
    <row r="14" spans="1:18" x14ac:dyDescent="0.35">
      <c r="C14" s="33"/>
      <c r="D14" s="34"/>
      <c r="E14" s="34">
        <v>3</v>
      </c>
      <c r="F14" s="120"/>
      <c r="G14" s="120"/>
      <c r="H14" s="38" t="e">
        <f>VLOOKUP(G14,E$25:F$29,2,FALSE)</f>
        <v>#N/A</v>
      </c>
      <c r="I14" s="35"/>
      <c r="O14" s="84" t="s">
        <v>86</v>
      </c>
    </row>
    <row r="15" spans="1:18" ht="15" thickBot="1" x14ac:dyDescent="0.4">
      <c r="C15" s="33"/>
      <c r="D15" s="34"/>
      <c r="E15" s="34"/>
      <c r="F15" s="34"/>
      <c r="G15" s="34"/>
      <c r="H15" s="34"/>
      <c r="I15" s="35"/>
      <c r="O15" s="84" t="s">
        <v>87</v>
      </c>
      <c r="P15" s="26"/>
    </row>
    <row r="16" spans="1:18" ht="15" thickBot="1" x14ac:dyDescent="0.4">
      <c r="C16" s="33" t="s">
        <v>48</v>
      </c>
      <c r="D16" s="116" t="s">
        <v>101</v>
      </c>
      <c r="E16" s="39">
        <v>1</v>
      </c>
      <c r="F16" s="120">
        <v>8</v>
      </c>
      <c r="G16" s="120" t="s">
        <v>45</v>
      </c>
      <c r="H16" s="38">
        <f>VLOOKUP(G16,E$25:F$29,2,FALSE)</f>
        <v>5</v>
      </c>
      <c r="I16" s="35"/>
      <c r="O16" s="84" t="s">
        <v>88</v>
      </c>
      <c r="P16" s="26"/>
    </row>
    <row r="17" spans="3:16" x14ac:dyDescent="0.35">
      <c r="C17" s="40"/>
      <c r="D17" s="34"/>
      <c r="E17" s="39">
        <v>2</v>
      </c>
      <c r="F17" s="120"/>
      <c r="G17" s="120"/>
      <c r="H17" s="38" t="e">
        <f>VLOOKUP(G17,E$25:F$29,2,FALSE)</f>
        <v>#N/A</v>
      </c>
      <c r="I17" s="35"/>
      <c r="O17" s="84" t="s">
        <v>89</v>
      </c>
      <c r="P17" s="26"/>
    </row>
    <row r="18" spans="3:16" x14ac:dyDescent="0.35">
      <c r="C18" s="40"/>
      <c r="D18" s="34"/>
      <c r="E18" s="34"/>
      <c r="F18" s="34"/>
      <c r="G18" s="34"/>
      <c r="H18" s="34"/>
      <c r="I18" s="35"/>
      <c r="O18" s="84" t="s">
        <v>90</v>
      </c>
      <c r="P18" s="26"/>
    </row>
    <row r="19" spans="3:16" ht="15" thickBot="1" x14ac:dyDescent="0.4">
      <c r="C19" s="41"/>
      <c r="D19" s="42"/>
      <c r="E19" s="42"/>
      <c r="F19" s="42"/>
      <c r="G19" s="42"/>
      <c r="H19" s="42"/>
      <c r="I19" s="43"/>
      <c r="O19" s="84" t="s">
        <v>91</v>
      </c>
      <c r="P19" s="26"/>
    </row>
    <row r="20" spans="3:16" x14ac:dyDescent="0.35">
      <c r="O20" s="84" t="s">
        <v>92</v>
      </c>
    </row>
    <row r="21" spans="3:16" x14ac:dyDescent="0.35">
      <c r="O21" s="84" t="s">
        <v>104</v>
      </c>
    </row>
    <row r="22" spans="3:16" x14ac:dyDescent="0.35">
      <c r="O22" s="84" t="s">
        <v>93</v>
      </c>
    </row>
    <row r="23" spans="3:16" x14ac:dyDescent="0.35">
      <c r="C23" s="34" t="s">
        <v>25</v>
      </c>
      <c r="D23" s="34"/>
      <c r="O23" s="84" t="s">
        <v>105</v>
      </c>
    </row>
    <row r="24" spans="3:16" x14ac:dyDescent="0.35">
      <c r="C24" s="44" t="s">
        <v>23</v>
      </c>
      <c r="D24" s="44" t="s">
        <v>24</v>
      </c>
      <c r="E24" s="28" t="s">
        <v>39</v>
      </c>
      <c r="F24" s="45" t="s">
        <v>40</v>
      </c>
      <c r="H24" s="85"/>
      <c r="O24" s="128" t="s">
        <v>108</v>
      </c>
    </row>
    <row r="25" spans="3:16" x14ac:dyDescent="0.35">
      <c r="C25" s="34">
        <v>2017</v>
      </c>
      <c r="D25" s="34" t="s">
        <v>26</v>
      </c>
      <c r="E25" s="29" t="s">
        <v>41</v>
      </c>
      <c r="F25" s="29">
        <v>1</v>
      </c>
    </row>
    <row r="26" spans="3:16" x14ac:dyDescent="0.35">
      <c r="C26" s="34">
        <v>2018</v>
      </c>
      <c r="D26" s="34" t="s">
        <v>27</v>
      </c>
      <c r="E26" s="29" t="s">
        <v>42</v>
      </c>
      <c r="F26" s="29">
        <v>2</v>
      </c>
    </row>
    <row r="27" spans="3:16" x14ac:dyDescent="0.35">
      <c r="C27" s="34">
        <v>2019</v>
      </c>
      <c r="D27" s="34" t="s">
        <v>28</v>
      </c>
      <c r="E27" s="29" t="s">
        <v>43</v>
      </c>
      <c r="F27" s="29">
        <v>3</v>
      </c>
    </row>
    <row r="28" spans="3:16" x14ac:dyDescent="0.35">
      <c r="C28" s="34">
        <v>2020</v>
      </c>
      <c r="D28" s="34" t="s">
        <v>29</v>
      </c>
      <c r="E28" s="29" t="s">
        <v>44</v>
      </c>
      <c r="F28" s="29">
        <v>4</v>
      </c>
    </row>
    <row r="29" spans="3:16" x14ac:dyDescent="0.35">
      <c r="C29" s="34"/>
      <c r="D29" s="34" t="s">
        <v>30</v>
      </c>
      <c r="E29" s="29" t="s">
        <v>45</v>
      </c>
      <c r="F29" s="29">
        <v>5</v>
      </c>
    </row>
    <row r="30" spans="3:16" x14ac:dyDescent="0.35">
      <c r="C30" s="34"/>
      <c r="D30" s="34" t="s">
        <v>31</v>
      </c>
      <c r="F30" s="29">
        <v>6</v>
      </c>
    </row>
    <row r="31" spans="3:16" x14ac:dyDescent="0.35">
      <c r="C31" s="34"/>
      <c r="D31" s="34" t="s">
        <v>32</v>
      </c>
      <c r="F31" s="29">
        <v>7</v>
      </c>
    </row>
    <row r="32" spans="3:16" x14ac:dyDescent="0.35">
      <c r="F32" s="29">
        <v>8</v>
      </c>
    </row>
    <row r="33" spans="1:14" ht="15" thickBot="1" x14ac:dyDescent="0.4">
      <c r="A33" s="46" t="s">
        <v>47</v>
      </c>
    </row>
    <row r="34" spans="1:14" ht="28.5" thickBot="1" x14ac:dyDescent="0.4">
      <c r="B34" s="47"/>
      <c r="C34" s="48" t="s">
        <v>11</v>
      </c>
      <c r="D34" s="53"/>
      <c r="E34" s="54"/>
      <c r="F34" s="54"/>
      <c r="G34" s="54"/>
      <c r="H34" s="55"/>
      <c r="I34" s="69">
        <f>SUM(J34:N34)</f>
        <v>0</v>
      </c>
      <c r="J34" s="29">
        <f>IF(OR(D34="",D34=Admin!$D$16, D34=Admin!$D$12),0,IF('Term time booking form'!$J$7,'Terms &amp; Conditions'!$G$4,'Terms &amp; Conditions'!$F$4))</f>
        <v>0</v>
      </c>
      <c r="K34" s="29">
        <f>IF(OR(E34="",E34=Admin!$D$16, E34=Admin!$D$12),0,IF('Term time booking form'!$J$7,'Terms &amp; Conditions'!$G$4,'Terms &amp; Conditions'!$F$4))</f>
        <v>0</v>
      </c>
      <c r="L34" s="29">
        <f>IF(OR(F34="",F34=Admin!$D$16, F34=Admin!$D$12),0,IF('Term time booking form'!$J$7,'Terms &amp; Conditions'!$G$4,'Terms &amp; Conditions'!$F$4))</f>
        <v>0</v>
      </c>
      <c r="M34" s="29">
        <f>IF(OR(G34="",G34=Admin!$D$16, G34=Admin!$D$12),0,IF('Term time booking form'!$J$7,'Terms &amp; Conditions'!$G$4,'Terms &amp; Conditions'!$F$4))</f>
        <v>0</v>
      </c>
      <c r="N34" s="29">
        <f>IF(OR(H34="",H34=Admin!$D$16, H34=Admin!$D$12),0,IF('Term time booking form'!$J$7,'Terms &amp; Conditions'!$G$4,'Terms &amp; Conditions'!$F$4))</f>
        <v>0</v>
      </c>
    </row>
    <row r="35" spans="1:14" ht="28.5" thickBot="1" x14ac:dyDescent="0.4">
      <c r="B35" s="49"/>
      <c r="C35" s="50" t="s">
        <v>13</v>
      </c>
      <c r="D35" s="56"/>
      <c r="E35" s="56"/>
      <c r="F35" s="56"/>
      <c r="G35" s="56"/>
      <c r="H35" s="56"/>
      <c r="I35" s="70">
        <f>SUM(J35:N35)</f>
        <v>0</v>
      </c>
      <c r="J35" s="29">
        <f>IF(OR(D35="",D35=Admin!$D$16, D35=Admin!$D$12),0,IF('Term time booking form'!$J$7,'Terms &amp; Conditions'!$G$5,'Terms &amp; Conditions'!$F$5))</f>
        <v>0</v>
      </c>
      <c r="K35" s="29">
        <f>IF(OR(E35="",E35=Admin!$D$16, E35=Admin!$D$12),0,IF('Term time booking form'!$J$7,'Terms &amp; Conditions'!$G$5,'Terms &amp; Conditions'!$F$5))</f>
        <v>0</v>
      </c>
      <c r="L35" s="29">
        <f>IF(OR(F35="",F35=Admin!$D$16, F35=Admin!$D$12),0,IF('Term time booking form'!$J$7,'Terms &amp; Conditions'!$G$5,'Terms &amp; Conditions'!$F$5))</f>
        <v>0</v>
      </c>
      <c r="M35" s="29">
        <f>IF(OR(G35="",G35=Admin!$D$16, G35=Admin!$D$12),0,IF('Term time booking form'!$J$7,'Terms &amp; Conditions'!$G$5,'Terms &amp; Conditions'!$F$5))</f>
        <v>0</v>
      </c>
      <c r="N35" s="29">
        <f>IF(OR(H35="",H35=Admin!$D$16, H35=Admin!$D$12),0,IF('Term time booking form'!$J$7,'Terms &amp; Conditions'!$G$5,'Terms &amp; Conditions'!$F$5))</f>
        <v>0</v>
      </c>
    </row>
    <row r="36" spans="1:14" ht="28.5" thickBot="1" x14ac:dyDescent="0.4">
      <c r="B36" s="51"/>
      <c r="C36" s="52" t="s">
        <v>12</v>
      </c>
      <c r="D36" s="57"/>
      <c r="E36" s="57"/>
      <c r="F36" s="57"/>
      <c r="G36" s="57"/>
      <c r="H36" s="58"/>
      <c r="I36" s="71">
        <f>SUM(J36:N36)</f>
        <v>0</v>
      </c>
      <c r="J36" s="29">
        <f>IF(OR(D36="",D36=Admin!$D$16, D36=Admin!$D$12),0,IF('Term time booking form'!$J$7,'Terms &amp; Conditions'!$G$6,'Terms &amp; Conditions'!$F$6))</f>
        <v>0</v>
      </c>
      <c r="K36" s="29">
        <f>IF(OR(E36="",E36=Admin!$D$16, E36=Admin!$D$12),0,IF('Term time booking form'!$J$7,'Terms &amp; Conditions'!$G$6,'Terms &amp; Conditions'!$F$6))</f>
        <v>0</v>
      </c>
      <c r="L36" s="29">
        <f>IF(OR(F36="",F36=Admin!$D$16, F36=Admin!$D$12),0,IF('Term time booking form'!$J$7,'Terms &amp; Conditions'!$G$6,'Terms &amp; Conditions'!$F$6))</f>
        <v>0</v>
      </c>
      <c r="M36" s="29">
        <f>IF(OR(G36="",G36=Admin!$D$16, G36=Admin!$D$12),0,IF('Term time booking form'!$J$7,'Terms &amp; Conditions'!$G$6,'Terms &amp; Conditions'!$F$6))</f>
        <v>0</v>
      </c>
      <c r="N36" s="29">
        <f>IF(OR(H36="",H36=Admin!$D$16, H36=Admin!$D$12),0,IF('Term time booking form'!$J$7,'Terms &amp; Conditions'!$G$6,'Terms &amp; Conditions'!$F$6))</f>
        <v>0</v>
      </c>
    </row>
  </sheetData>
  <dataValidations count="4">
    <dataValidation type="list" allowBlank="1" showInputMessage="1" showErrorMessage="1" sqref="G3" xr:uid="{00000000-0002-0000-0200-000000000000}">
      <formula1>$C$25:$C$28</formula1>
    </dataValidation>
    <dataValidation type="list" allowBlank="1" showInputMessage="1" showErrorMessage="1" sqref="G4" xr:uid="{00000000-0002-0000-0200-000001000000}">
      <formula1>$D$25:$D$31</formula1>
    </dataValidation>
    <dataValidation type="list" allowBlank="1" showInputMessage="1" showErrorMessage="1" sqref="F12:F14 F16:F17 G8" xr:uid="{00000000-0002-0000-0200-000002000000}">
      <formula1>$F$25:$F$32</formula1>
    </dataValidation>
    <dataValidation type="list" allowBlank="1" showInputMessage="1" showErrorMessage="1" sqref="G16:G17 G12:G14" xr:uid="{00000000-0002-0000-0200-000003000000}">
      <formula1>$E$25:$E$29</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CreateBookingForm.CreateBookingForm">
                <anchor moveWithCells="1" sizeWithCells="1">
                  <from>
                    <xdr:col>6</xdr:col>
                    <xdr:colOff>184150</xdr:colOff>
                    <xdr:row>19</xdr:row>
                    <xdr:rowOff>38100</xdr:rowOff>
                  </from>
                  <to>
                    <xdr:col>7</xdr:col>
                    <xdr:colOff>533400</xdr:colOff>
                    <xdr:row>21</xdr:row>
                    <xdr:rowOff>69850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Term time booking form</vt:lpstr>
      <vt:lpstr>Terms &amp; Conditions</vt:lpstr>
      <vt:lpstr>Admin</vt:lpstr>
      <vt:lpstr>'Term time booking form'!Print_Area</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McFarlane</dc:creator>
  <cp:lastModifiedBy>James</cp:lastModifiedBy>
  <cp:lastPrinted>2017-07-02T20:22:22Z</cp:lastPrinted>
  <dcterms:created xsi:type="dcterms:W3CDTF">2017-05-09T19:54:35Z</dcterms:created>
  <dcterms:modified xsi:type="dcterms:W3CDTF">2019-11-10T14:40:10Z</dcterms:modified>
</cp:coreProperties>
</file>