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codeName="{6BE1CDB9-6C1C-A5B6-3FC1-E231EC3C600E}"/>
  <workbookPr codeName="ThisWorkbook"/>
  <mc:AlternateContent xmlns:mc="http://schemas.openxmlformats.org/markup-compatibility/2006">
    <mc:Choice Requires="x15">
      <x15ac:absPath xmlns:x15ac="http://schemas.microsoft.com/office/spreadsheetml/2010/11/ac" url="/Users/kristaleniailiadis/Desktop/WOSC/Committe Comms docs/"/>
    </mc:Choice>
  </mc:AlternateContent>
  <xr:revisionPtr revIDLastSave="0" documentId="8_{12002452-9C89-434F-A211-BC28F9C268FC}" xr6:coauthVersionLast="47" xr6:coauthVersionMax="47" xr10:uidLastSave="{00000000-0000-0000-0000-000000000000}"/>
  <bookViews>
    <workbookView xWindow="0" yWindow="0" windowWidth="28800" windowHeight="18000" xr2:uid="{00000000-000D-0000-FFFF-FFFF00000000}"/>
  </bookViews>
  <sheets>
    <sheet name="Holiday club booking form" sheetId="2" r:id="rId1"/>
    <sheet name="Terms &amp; Conditions" sheetId="1" r:id="rId2"/>
    <sheet name="Admin" sheetId="3" state="hidden" r:id="rId3"/>
  </sheets>
  <functionGroups builtInGroupCount="19"/>
  <definedNames>
    <definedName name="_xlnm.Print_Area" localSheetId="0">'Holiday club booking form'!$B$1:$I$32</definedName>
    <definedName name="_xlnm.Print_Area" localSheetId="1">'Terms &amp; Conditions'!$A$1:$G$25</definedName>
  </definedNames>
  <calcPr calcId="19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20" i="2" l="1"/>
  <c r="M20" i="2"/>
  <c r="L20" i="2"/>
  <c r="K20" i="2"/>
  <c r="J20" i="2"/>
  <c r="N19" i="2"/>
  <c r="M19" i="2"/>
  <c r="L19" i="2"/>
  <c r="K19" i="2"/>
  <c r="J19" i="2"/>
  <c r="N18" i="2"/>
  <c r="M18" i="2"/>
  <c r="L18" i="2"/>
  <c r="K18" i="2"/>
  <c r="J18" i="2"/>
  <c r="F34" i="2"/>
  <c r="I19" i="2" l="1"/>
  <c r="I18" i="2"/>
  <c r="I20" i="2"/>
  <c r="F33" i="2" l="1"/>
  <c r="H33" i="2"/>
  <c r="I33" i="2"/>
  <c r="H34" i="2"/>
  <c r="I34" i="2"/>
  <c r="F35" i="2"/>
  <c r="H35" i="2"/>
  <c r="I35" i="2"/>
  <c r="H32" i="2"/>
  <c r="I32" i="2"/>
  <c r="F32" i="2"/>
  <c r="H8" i="2" l="1"/>
  <c r="H22" i="3"/>
  <c r="H23" i="3"/>
  <c r="H24" i="3"/>
  <c r="H25" i="3"/>
  <c r="H26" i="3"/>
  <c r="H27" i="3"/>
  <c r="H18" i="3"/>
  <c r="H19" i="3"/>
  <c r="H20" i="3"/>
  <c r="H21" i="3"/>
  <c r="G7" i="1" l="1"/>
  <c r="F7" i="1"/>
  <c r="E5" i="1"/>
  <c r="E6" i="1"/>
  <c r="E7" i="1"/>
  <c r="E4" i="1"/>
  <c r="N37" i="3"/>
  <c r="M37" i="3"/>
  <c r="L37" i="3"/>
  <c r="K37" i="3"/>
  <c r="J37" i="3"/>
  <c r="I37" i="3" l="1"/>
  <c r="K34" i="3"/>
  <c r="L34" i="3"/>
  <c r="M34" i="3"/>
  <c r="N34" i="3"/>
  <c r="K35" i="3"/>
  <c r="L35" i="3"/>
  <c r="M35" i="3"/>
  <c r="N35" i="3"/>
  <c r="K36" i="3"/>
  <c r="L36" i="3"/>
  <c r="M36" i="3"/>
  <c r="N36" i="3"/>
  <c r="J35" i="3"/>
  <c r="J34" i="3"/>
  <c r="I35" i="3" l="1"/>
  <c r="J36" i="3"/>
  <c r="I36" i="3" s="1"/>
  <c r="H17" i="3"/>
  <c r="F4" i="1"/>
  <c r="I29" i="2"/>
  <c r="G6" i="1"/>
  <c r="F6" i="1"/>
  <c r="G5" i="1"/>
  <c r="F5" i="1"/>
  <c r="G4" i="1"/>
  <c r="H16" i="3"/>
  <c r="H13" i="3"/>
  <c r="H14" i="3"/>
  <c r="H12" i="3"/>
  <c r="J7" i="2"/>
  <c r="E6" i="2"/>
  <c r="H6" i="2"/>
  <c r="I34" i="3"/>
  <c r="J17" i="2" l="1"/>
  <c r="K17" i="2"/>
  <c r="L17" i="2"/>
  <c r="M17" i="2"/>
  <c r="N17" i="2"/>
  <c r="J10" i="2" l="1"/>
  <c r="J9" i="2" s="1"/>
  <c r="J8" i="2" s="1"/>
  <c r="I17" i="2"/>
  <c r="I23" i="2" s="1"/>
</calcChain>
</file>

<file path=xl/sharedStrings.xml><?xml version="1.0" encoding="utf-8"?>
<sst xmlns="http://schemas.openxmlformats.org/spreadsheetml/2006/main" count="134" uniqueCount="114">
  <si>
    <t>Booking form period</t>
  </si>
  <si>
    <t>Week</t>
  </si>
  <si>
    <t>Time</t>
  </si>
  <si>
    <t>Mon</t>
  </si>
  <si>
    <t>Tues</t>
  </si>
  <si>
    <t>Wed</t>
  </si>
  <si>
    <t>Thurs</t>
  </si>
  <si>
    <t>Fri</t>
  </si>
  <si>
    <t>Admin only</t>
  </si>
  <si>
    <t>EB</t>
  </si>
  <si>
    <t>Early Bird  Deadline date</t>
  </si>
  <si>
    <t>Weekly total</t>
  </si>
  <si>
    <t>WOSC admin only</t>
  </si>
  <si>
    <t>Select year</t>
  </si>
  <si>
    <t>year</t>
  </si>
  <si>
    <t>LOOKUP</t>
  </si>
  <si>
    <t>Bank Holiday</t>
  </si>
  <si>
    <t>Date form received</t>
  </si>
  <si>
    <t>day</t>
  </si>
  <si>
    <t>BH Day</t>
  </si>
  <si>
    <t>BH wk</t>
  </si>
  <si>
    <t>Monday</t>
  </si>
  <si>
    <t>Tuesday</t>
  </si>
  <si>
    <t>Wednesday</t>
  </si>
  <si>
    <t>Thursday</t>
  </si>
  <si>
    <t>Friday</t>
  </si>
  <si>
    <t>wk no.</t>
  </si>
  <si>
    <t>Do not move the table below including the line below it from Row 34 Column 2</t>
  </si>
  <si>
    <t>Date of</t>
  </si>
  <si>
    <t>Total</t>
  </si>
  <si>
    <t>day #</t>
  </si>
  <si>
    <t>Early bird</t>
  </si>
  <si>
    <t>Full rate</t>
  </si>
  <si>
    <t>Payment methods</t>
  </si>
  <si>
    <t>If any parent has any problems with making payment, they should contact the treasurer@wosclub.co.uk to discuss appropriate options.</t>
  </si>
  <si>
    <t>Annual Registration (membership)</t>
  </si>
  <si>
    <t>All places are allocated on a first come, first serve basis, with priority given as per admissions and booking policy, to ensure compliance to Ofsted and insurance requirements.</t>
  </si>
  <si>
    <t>Amount to be paid by Voucher</t>
  </si>
  <si>
    <t>Voucher scheme name</t>
  </si>
  <si>
    <t>Amount to be paid by BACS:</t>
  </si>
  <si>
    <t>Amount to be paid by cheque:</t>
  </si>
  <si>
    <t>Voucher lookup</t>
  </si>
  <si>
    <t>FR</t>
  </si>
  <si>
    <t>Amount to be paid by credit:</t>
  </si>
  <si>
    <t>Any bookings received without a registration form will not be accepted.</t>
  </si>
  <si>
    <t>Note that the committee is comprised of volunteers, therefore the club reserves the right to utilise date of payment on bank statements, date cheques received in club and date vouchers paid in as reference.  Follow up for non-payment therefore may not be immediate due to the personal commitments of the committee.</t>
  </si>
  <si>
    <t>Total payment</t>
  </si>
  <si>
    <t>WOSC Calendar</t>
  </si>
  <si>
    <t>i</t>
  </si>
  <si>
    <t>ii</t>
  </si>
  <si>
    <t>iv</t>
  </si>
  <si>
    <t>iii</t>
  </si>
  <si>
    <r>
      <t xml:space="preserve">WOSC Terms &amp; Conditions </t>
    </r>
    <r>
      <rPr>
        <b/>
        <sz val="12"/>
        <color theme="1"/>
        <rFont val="Calibri"/>
        <family val="2"/>
        <scheme val="minor"/>
      </rPr>
      <t>(Please also see admissions policy)</t>
    </r>
  </si>
  <si>
    <t>v</t>
  </si>
  <si>
    <t>Payment or part payment can also be made using childcare vouchers.  Please use the dropdown list on the booking form to select your provider and ensure that the total payment made to the club covers the session fees in the booking form.</t>
  </si>
  <si>
    <t>If payment or part payment is being made by childcare vouchers, please ensure that your WOSC account is in sufficient credit to cover fees by the early bird payment deadline or before your child starts sessions if paying full rate.   If insufficent payment is received by the early bird payment deadline, your place(s) cannot be guaranteed.</t>
  </si>
  <si>
    <t>Edenred</t>
  </si>
  <si>
    <t>Kids Unlimited</t>
  </si>
  <si>
    <t>Computershare</t>
  </si>
  <si>
    <t>Sodexo/SayCarePass</t>
  </si>
  <si>
    <t>Kiddivouchers</t>
  </si>
  <si>
    <t>AllSave</t>
  </si>
  <si>
    <t>You at Work</t>
  </si>
  <si>
    <t>Care4</t>
  </si>
  <si>
    <t>Note that payment must be received by Early bird payment date otherwise full rate will be charged</t>
  </si>
  <si>
    <t>This form has had early bird discount applied.  Please ensure this form is received by WOSC before the deadline above.</t>
  </si>
  <si>
    <t>Warning: Total payment does not equal total half term fees!</t>
  </si>
  <si>
    <t>Header</t>
  </si>
  <si>
    <t>Full Day</t>
  </si>
  <si>
    <t>School Day</t>
  </si>
  <si>
    <t>Morning</t>
  </si>
  <si>
    <t>Afternoon</t>
  </si>
  <si>
    <t>State the holiday period</t>
  </si>
  <si>
    <t>Holiday</t>
  </si>
  <si>
    <t>Autumn Half Term</t>
  </si>
  <si>
    <t>Christmas</t>
  </si>
  <si>
    <t>Spring Half Term</t>
  </si>
  <si>
    <t>Easter</t>
  </si>
  <si>
    <t>Summer Half Term</t>
  </si>
  <si>
    <t>Summer</t>
  </si>
  <si>
    <r>
      <t>Childs Name</t>
    </r>
    <r>
      <rPr>
        <sz val="11"/>
        <color rgb="FFFF0000"/>
        <rFont val="Calibri"/>
        <family val="4"/>
        <scheme val="minor"/>
      </rPr>
      <t>*</t>
    </r>
  </si>
  <si>
    <r>
      <t>Year</t>
    </r>
    <r>
      <rPr>
        <sz val="11"/>
        <color rgb="FFFF0000"/>
        <rFont val="Calibri"/>
        <family val="4"/>
        <scheme val="minor"/>
      </rPr>
      <t>*</t>
    </r>
  </si>
  <si>
    <r>
      <t>Payment method</t>
    </r>
    <r>
      <rPr>
        <sz val="11"/>
        <color rgb="FFFF0000"/>
        <rFont val="Calibri"/>
        <family val="4"/>
        <scheme val="minor"/>
      </rPr>
      <t>*</t>
    </r>
  </si>
  <si>
    <t>WOSC Holiday Club Advance booking form</t>
  </si>
  <si>
    <t>Holiday club total fees</t>
  </si>
  <si>
    <t>Holiday Club Rates</t>
  </si>
  <si>
    <t>School Day (8.30 - 15.30</t>
  </si>
  <si>
    <t>Early Bird payment date</t>
  </si>
  <si>
    <t>Busy Bees Benefits</t>
  </si>
  <si>
    <t>Faircare</t>
  </si>
  <si>
    <t>Other</t>
  </si>
  <si>
    <t>No. of weeks in holiday period</t>
  </si>
  <si>
    <t>Date of Monday of first week</t>
  </si>
  <si>
    <t>Half day pm (13.00 - 18.00)</t>
  </si>
  <si>
    <t>Payment</t>
  </si>
  <si>
    <t xml:space="preserve">    </t>
  </si>
  <si>
    <t>Government Tax Free Childcare scheme</t>
  </si>
  <si>
    <t>Date rates entered/reviewed</t>
  </si>
  <si>
    <t xml:space="preserve">The annual registration form &amp; consent forms must be completed before any child can be booked into the club. </t>
  </si>
  <si>
    <t xml:space="preserve">The WOSC Calendar can be found on the club's website and contains all of the early bird deadline dates, form release and payment dates, bank holidays, WW training days and holiday club days.  </t>
  </si>
  <si>
    <r>
      <t xml:space="preserve">Payment is prefered by BACS, however cheques will be accepted. </t>
    </r>
    <r>
      <rPr>
        <sz val="11"/>
        <rFont val="Calibri"/>
        <family val="2"/>
        <scheme val="minor"/>
      </rPr>
      <t xml:space="preserve">Please note cheques must be received (posted in club postbox) by the early bird deadline.
Cheques must be made payable to: </t>
    </r>
    <r>
      <rPr>
        <b/>
        <sz val="11"/>
        <rFont val="Calibri"/>
        <family val="2"/>
        <scheme val="minor"/>
      </rPr>
      <t>Whittlesford Out of School Club CIO</t>
    </r>
    <r>
      <rPr>
        <i/>
        <sz val="11"/>
        <rFont val="Calibri"/>
        <family val="2"/>
        <scheme val="minor"/>
      </rPr>
      <t xml:space="preserve">
</t>
    </r>
    <r>
      <rPr>
        <sz val="11"/>
        <rFont val="Calibri"/>
        <family val="2"/>
        <scheme val="minor"/>
      </rPr>
      <t>WOSC Bank account details for BACS:</t>
    </r>
    <r>
      <rPr>
        <i/>
        <sz val="11"/>
        <rFont val="Calibri"/>
        <family val="2"/>
        <scheme val="minor"/>
      </rPr>
      <t xml:space="preserve">
Sort code: </t>
    </r>
    <r>
      <rPr>
        <b/>
        <i/>
        <sz val="11"/>
        <rFont val="Calibri"/>
        <family val="2"/>
        <scheme val="minor"/>
      </rPr>
      <t>09-01-29</t>
    </r>
    <r>
      <rPr>
        <i/>
        <sz val="11"/>
        <rFont val="Calibri"/>
        <family val="2"/>
        <scheme val="minor"/>
      </rPr>
      <t xml:space="preserve">
Account number: </t>
    </r>
    <r>
      <rPr>
        <b/>
        <i/>
        <sz val="11"/>
        <rFont val="Calibri"/>
        <family val="2"/>
        <scheme val="minor"/>
      </rPr>
      <t>14319503</t>
    </r>
    <r>
      <rPr>
        <i/>
        <sz val="11"/>
        <rFont val="Calibri"/>
        <family val="2"/>
        <scheme val="minor"/>
      </rPr>
      <t xml:space="preserve">
</t>
    </r>
    <r>
      <rPr>
        <sz val="11"/>
        <rFont val="Calibri"/>
        <family val="2"/>
        <scheme val="minor"/>
      </rPr>
      <t>Please use child's full name as reference</t>
    </r>
    <r>
      <rPr>
        <sz val="11"/>
        <color theme="1"/>
        <rFont val="Calibri"/>
        <family val="2"/>
        <scheme val="minor"/>
      </rPr>
      <t xml:space="preserve">
</t>
    </r>
  </si>
  <si>
    <t>WOSC RATES 2019/20</t>
  </si>
  <si>
    <t>Cancellations</t>
  </si>
  <si>
    <t>No refunds or credit will made for any holiday club sessions that are cancelled, regardless of the notice period given. See Admissions policy for cancellation rules.  Note that vouchers are not refundable.</t>
  </si>
  <si>
    <t xml:space="preserve">Registration forms must be submitted or resubmitted annually for each child for the start of the September term or in advance of the first booking made in the academic year. </t>
  </si>
  <si>
    <t xml:space="preserve"> Deadline:</t>
  </si>
  <si>
    <t xml:space="preserve">Payment is due within 5 days of a place being offered.  </t>
  </si>
  <si>
    <t>If payment is not received in full and on time, then your reserved places will be lost. In the event that payment is not received for a booking we will approach families that were not initially offered places to fill these places.</t>
  </si>
  <si>
    <t xml:space="preserve">Due to Covid-19, there will be no early bird booking this holiday club. </t>
  </si>
  <si>
    <t xml:space="preserve"> Places will be confirmed asap and are subject to a minimum number of bookings. 
Booking requests for siblings will be managed together provided the individual booking forms are submitted simultaneously. 
Please note, bookings need to be submitted by email.</t>
  </si>
  <si>
    <t>25/10/2021 - 29/10/2021</t>
  </si>
  <si>
    <t xml:space="preserve">Please complete one form per child. Place an x in the relevant session boxes that you require. No refunds for any sessions cancelled. </t>
  </si>
  <si>
    <t>Half day am (8:00 - 13.00)</t>
  </si>
  <si>
    <t>Booking for October Holiday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</si>
</sst>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quot;£&quot;#,##0.00"/>
    <numFmt numFmtId="165" formatCode="&quot;£&quot;#,##0.00;[Red]\-&quot;£&quot;#,##0.00"/>
    <numFmt numFmtId="166" formatCode="dd/mm/yyyy;@"/>
    <numFmt numFmtId="167" formatCode="dd/mm/yy;@"/>
    <numFmt numFmtId="168" formatCode="&quot;£&quot;#,##0.00"/>
  </numFmts>
  <fonts count="54">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4"/>
      <color theme="1"/>
      <name val="Calibri"/>
      <family val="2"/>
      <scheme val="minor"/>
    </font>
    <font>
      <sz val="11"/>
      <color rgb="FF00B0F0"/>
      <name val="Calibri"/>
      <family val="2"/>
      <scheme val="minor"/>
    </font>
    <font>
      <b/>
      <sz val="12"/>
      <color theme="1"/>
      <name val="Calibri"/>
      <family val="2"/>
      <scheme val="minor"/>
    </font>
    <font>
      <sz val="10"/>
      <name val="Arial"/>
      <family val="2"/>
    </font>
    <font>
      <sz val="11"/>
      <color rgb="FF000000"/>
      <name val="Calibri"/>
      <family val="2"/>
    </font>
    <font>
      <sz val="11"/>
      <name val="Calibri"/>
      <family val="2"/>
      <scheme val="minor"/>
    </font>
    <font>
      <sz val="9"/>
      <color theme="1"/>
      <name val="Calibri"/>
      <family val="2"/>
      <scheme val="minor"/>
    </font>
    <font>
      <b/>
      <sz val="9"/>
      <color theme="1"/>
      <name val="Calibri"/>
      <family val="2"/>
      <scheme val="minor"/>
    </font>
    <font>
      <sz val="11"/>
      <color rgb="FFFF0000"/>
      <name val="Calibri"/>
      <family val="4"/>
      <scheme val="minor"/>
    </font>
    <font>
      <sz val="11"/>
      <color theme="1"/>
      <name val="Calibri"/>
      <family val="2"/>
      <scheme val="minor"/>
    </font>
    <font>
      <sz val="11"/>
      <color theme="0" tint="-0.249977111117893"/>
      <name val="Calibri"/>
      <family val="2"/>
      <scheme val="minor"/>
    </font>
    <font>
      <b/>
      <sz val="16"/>
      <color theme="1"/>
      <name val="Comic Sans MS"/>
      <family val="4"/>
    </font>
    <font>
      <b/>
      <sz val="14"/>
      <color theme="1"/>
      <name val="Comic Sans MS"/>
      <family val="4"/>
    </font>
    <font>
      <b/>
      <i/>
      <sz val="14"/>
      <color theme="1"/>
      <name val="Calibri"/>
      <family val="2"/>
      <scheme val="minor"/>
    </font>
    <font>
      <b/>
      <sz val="11"/>
      <color theme="1"/>
      <name val="Comic Sans MS"/>
      <family val="4"/>
    </font>
    <font>
      <b/>
      <sz val="14"/>
      <color rgb="FFFF0000"/>
      <name val="Calibri"/>
      <family val="2"/>
      <scheme val="minor"/>
    </font>
    <font>
      <i/>
      <sz val="14"/>
      <color rgb="FFFF0000"/>
      <name val="Calibri"/>
      <family val="2"/>
      <scheme val="minor"/>
    </font>
    <font>
      <sz val="11"/>
      <color rgb="FFFF0000"/>
      <name val="Calibri"/>
      <family val="2"/>
      <scheme val="minor"/>
    </font>
    <font>
      <b/>
      <sz val="14"/>
      <color rgb="FF7030A0"/>
      <name val="Calibri"/>
      <family val="2"/>
      <scheme val="minor"/>
    </font>
    <font>
      <i/>
      <sz val="14"/>
      <color rgb="FF7030A0"/>
      <name val="Calibri"/>
      <family val="2"/>
      <scheme val="minor"/>
    </font>
    <font>
      <b/>
      <sz val="11"/>
      <color theme="1"/>
      <name val="Calibri"/>
      <family val="2"/>
      <scheme val="minor"/>
    </font>
    <font>
      <b/>
      <sz val="10"/>
      <color theme="1"/>
      <name val="Arial"/>
      <family val="2"/>
    </font>
    <font>
      <b/>
      <sz val="9"/>
      <color theme="1"/>
      <name val="Arial"/>
      <family val="2"/>
    </font>
    <font>
      <sz val="15"/>
      <color theme="1"/>
      <name val="Arial"/>
      <family val="2"/>
    </font>
    <font>
      <sz val="10"/>
      <color theme="1"/>
      <name val="Arial"/>
      <family val="2"/>
    </font>
    <font>
      <b/>
      <sz val="15"/>
      <color theme="1"/>
      <name val="Arial"/>
      <family val="2"/>
    </font>
    <font>
      <sz val="9"/>
      <color theme="1"/>
      <name val="Arial"/>
      <family val="2"/>
    </font>
    <font>
      <b/>
      <sz val="10"/>
      <color rgb="FFFF0000"/>
      <name val="Comic Sans MS"/>
      <family val="4"/>
    </font>
    <font>
      <b/>
      <sz val="12"/>
      <color theme="1"/>
      <name val="Arial"/>
      <family val="2"/>
    </font>
    <font>
      <sz val="11"/>
      <color theme="1"/>
      <name val="Comic Sans MS"/>
      <family val="4"/>
    </font>
    <font>
      <b/>
      <sz val="12"/>
      <name val="Comic Sans MS"/>
      <family val="4"/>
    </font>
    <font>
      <b/>
      <sz val="10"/>
      <color theme="1"/>
      <name val="Comic Sans MS"/>
      <family val="4"/>
    </font>
    <font>
      <sz val="9"/>
      <color theme="0" tint="-0.499984740745262"/>
      <name val="Comic Sans MS"/>
      <family val="4"/>
    </font>
    <font>
      <sz val="9"/>
      <color theme="0" tint="-0.499984740745262"/>
      <name val="Calibri"/>
      <family val="2"/>
      <scheme val="minor"/>
    </font>
    <font>
      <b/>
      <sz val="11"/>
      <color theme="1"/>
      <name val="Arial"/>
      <family val="2"/>
    </font>
    <font>
      <sz val="10"/>
      <color theme="1"/>
      <name val="Times New Roman"/>
      <family val="1"/>
    </font>
    <font>
      <sz val="10"/>
      <color rgb="FFFF0000"/>
      <name val="Comic Sans MS"/>
      <family val="4"/>
    </font>
    <font>
      <sz val="10"/>
      <color theme="1"/>
      <name val="Comic Sans MS"/>
      <family val="4"/>
    </font>
    <font>
      <b/>
      <sz val="11"/>
      <color theme="1"/>
      <name val="Calibri"/>
      <family val="2"/>
      <scheme val="minor"/>
    </font>
    <font>
      <sz val="11"/>
      <color theme="1"/>
      <name val="Calibri"/>
      <family val="2"/>
      <scheme val="minor"/>
    </font>
    <font>
      <b/>
      <sz val="16"/>
      <color theme="1"/>
      <name val="Calibri"/>
      <family val="2"/>
      <scheme val="minor"/>
    </font>
    <font>
      <b/>
      <sz val="11"/>
      <color theme="1"/>
      <name val="Arial"/>
      <family val="2"/>
    </font>
    <font>
      <sz val="11"/>
      <color rgb="FFFF0000"/>
      <name val="Calibri"/>
      <family val="2"/>
      <scheme val="minor"/>
    </font>
    <font>
      <sz val="11"/>
      <color theme="0"/>
      <name val="Calibri"/>
      <family val="2"/>
      <scheme val="minor"/>
    </font>
    <font>
      <sz val="11"/>
      <color rgb="FF000000"/>
      <name val="Calibri"/>
      <family val="2"/>
    </font>
    <font>
      <b/>
      <sz val="11"/>
      <color rgb="FF000000"/>
      <name val="Gill Sans Light"/>
    </font>
    <font>
      <b/>
      <sz val="11"/>
      <name val="Arial"/>
      <family val="2"/>
    </font>
    <font>
      <b/>
      <sz val="11"/>
      <name val="Calibri"/>
      <family val="2"/>
      <scheme val="minor"/>
    </font>
    <font>
      <i/>
      <sz val="11"/>
      <name val="Calibri"/>
      <family val="2"/>
      <scheme val="minor"/>
    </font>
    <font>
      <b/>
      <i/>
      <sz val="11"/>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4D4D4D"/>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s>
  <borders count="4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auto="1"/>
      </right>
      <top style="medium">
        <color auto="1"/>
      </top>
      <bottom style="medium">
        <color auto="1"/>
      </bottom>
      <diagonal/>
    </border>
    <border>
      <left style="medium">
        <color rgb="FF000000"/>
      </left>
      <right style="medium">
        <color rgb="FF000000"/>
      </right>
      <top/>
      <bottom style="medium">
        <color rgb="FF000000"/>
      </bottom>
      <diagonal/>
    </border>
    <border>
      <left style="medium">
        <color auto="1"/>
      </left>
      <right style="medium">
        <color auto="1"/>
      </right>
      <top style="medium">
        <color auto="1"/>
      </top>
      <bottom style="medium">
        <color auto="1"/>
      </bottom>
      <diagonal/>
    </border>
    <border>
      <left/>
      <right/>
      <top style="medium">
        <color rgb="FF000000"/>
      </top>
      <bottom style="medium">
        <color rgb="FF000000"/>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rgb="FF000000"/>
      </left>
      <right/>
      <top style="medium">
        <color rgb="FF000000"/>
      </top>
      <bottom style="medium">
        <color rgb="FF000000"/>
      </bottom>
      <diagonal/>
    </border>
    <border>
      <left/>
      <right style="medium">
        <color auto="1"/>
      </right>
      <top style="medium">
        <color auto="1"/>
      </top>
      <bottom style="thin">
        <color auto="1"/>
      </bottom>
      <diagonal/>
    </border>
    <border>
      <left style="medium">
        <color auto="1"/>
      </left>
      <right style="medium">
        <color rgb="FF000000"/>
      </right>
      <top style="medium">
        <color auto="1"/>
      </top>
      <bottom style="medium">
        <color auto="1"/>
      </bottom>
      <diagonal/>
    </border>
    <border>
      <left/>
      <right style="medium">
        <color rgb="FF000000"/>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medium">
        <color rgb="FF000000"/>
      </left>
      <right/>
      <top/>
      <bottom style="medium">
        <color rgb="FF000000"/>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medium">
        <color indexed="64"/>
      </left>
      <right/>
      <top style="medium">
        <color indexed="64"/>
      </top>
      <bottom style="thin">
        <color auto="1"/>
      </bottom>
      <diagonal/>
    </border>
    <border>
      <left style="medium">
        <color auto="1"/>
      </left>
      <right style="medium">
        <color auto="1"/>
      </right>
      <top style="medium">
        <color indexed="64"/>
      </top>
      <bottom style="thin">
        <color auto="1"/>
      </bottom>
      <diagonal/>
    </border>
    <border>
      <left style="medium">
        <color rgb="FF000000"/>
      </left>
      <right/>
      <top style="thin">
        <color auto="1"/>
      </top>
      <bottom style="thin">
        <color rgb="FF000000"/>
      </bottom>
      <diagonal/>
    </border>
    <border>
      <left style="medium">
        <color auto="1"/>
      </left>
      <right style="medium">
        <color auto="1"/>
      </right>
      <top style="thin">
        <color auto="1"/>
      </top>
      <bottom style="thin">
        <color rgb="FF000000"/>
      </bottom>
      <diagonal/>
    </border>
  </borders>
  <cellStyleXfs count="2">
    <xf numFmtId="0" fontId="0" fillId="0" borderId="0"/>
    <xf numFmtId="0" fontId="7" fillId="0" borderId="0"/>
  </cellStyleXfs>
  <cellXfs count="224">
    <xf numFmtId="0" fontId="0" fillId="0" borderId="0" xfId="0"/>
    <xf numFmtId="0" fontId="0" fillId="0" borderId="37" xfId="0" applyBorder="1"/>
    <xf numFmtId="0" fontId="1" fillId="0" borderId="13" xfId="0" applyFont="1" applyBorder="1"/>
    <xf numFmtId="0" fontId="1" fillId="0" borderId="0" xfId="0" applyFont="1"/>
    <xf numFmtId="0" fontId="4" fillId="0" borderId="0" xfId="0" applyFont="1"/>
    <xf numFmtId="0" fontId="5" fillId="0" borderId="0" xfId="0" applyFont="1"/>
    <xf numFmtId="0" fontId="0" fillId="0" borderId="0" xfId="0" applyAlignment="1">
      <alignment wrapText="1"/>
    </xf>
    <xf numFmtId="0" fontId="0" fillId="0" borderId="0" xfId="0" applyAlignment="1">
      <alignment vertical="top"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11" fillId="0" borderId="0" xfId="0" applyFont="1" applyAlignment="1">
      <alignment horizontal="right" vertical="top"/>
    </xf>
    <xf numFmtId="0" fontId="1" fillId="0" borderId="29" xfId="0" applyFont="1" applyBorder="1"/>
    <xf numFmtId="0" fontId="0" fillId="0" borderId="30" xfId="0" applyBorder="1" applyAlignment="1">
      <alignment wrapText="1"/>
    </xf>
    <xf numFmtId="0" fontId="11" fillId="0" borderId="42" xfId="0" applyFont="1" applyBorder="1" applyAlignment="1">
      <alignment horizontal="right"/>
    </xf>
    <xf numFmtId="0" fontId="0" fillId="0" borderId="41" xfId="0" applyBorder="1" applyAlignment="1">
      <alignment vertical="top"/>
    </xf>
    <xf numFmtId="0" fontId="0" fillId="0" borderId="41" xfId="0" applyBorder="1" applyAlignment="1">
      <alignment vertical="top" wrapText="1"/>
    </xf>
    <xf numFmtId="0" fontId="11" fillId="0" borderId="39" xfId="0" applyFont="1" applyBorder="1" applyAlignment="1">
      <alignment horizontal="right"/>
    </xf>
    <xf numFmtId="0" fontId="0" fillId="0" borderId="40" xfId="0" applyBorder="1" applyAlignment="1">
      <alignment vertical="top" wrapText="1"/>
    </xf>
    <xf numFmtId="0" fontId="0" fillId="0" borderId="30" xfId="0" applyBorder="1" applyAlignment="1">
      <alignment vertical="top" wrapText="1"/>
    </xf>
    <xf numFmtId="0" fontId="11" fillId="0" borderId="39" xfId="0" applyFont="1" applyBorder="1" applyAlignment="1">
      <alignment horizontal="right" vertical="top"/>
    </xf>
    <xf numFmtId="0" fontId="11" fillId="0" borderId="42" xfId="0" applyFont="1" applyBorder="1" applyAlignment="1">
      <alignment horizontal="right" vertical="top"/>
    </xf>
    <xf numFmtId="0" fontId="10" fillId="0" borderId="42" xfId="0" applyFont="1" applyBorder="1" applyAlignment="1">
      <alignment horizontal="right" vertical="top"/>
    </xf>
    <xf numFmtId="0" fontId="0" fillId="0" borderId="41" xfId="0" applyBorder="1" applyAlignment="1">
      <alignment wrapText="1"/>
    </xf>
    <xf numFmtId="0" fontId="0" fillId="0" borderId="40" xfId="0" applyBorder="1" applyAlignment="1">
      <alignment wrapText="1"/>
    </xf>
    <xf numFmtId="0" fontId="2" fillId="11" borderId="43" xfId="0" applyFont="1" applyFill="1" applyBorder="1"/>
    <xf numFmtId="164" fontId="3" fillId="11" borderId="44" xfId="0" applyNumberFormat="1" applyFont="1" applyFill="1" applyBorder="1" applyAlignment="1" applyProtection="1">
      <alignment horizontal="center"/>
    </xf>
    <xf numFmtId="0" fontId="2" fillId="10" borderId="35" xfId="0" applyFont="1" applyFill="1" applyBorder="1"/>
    <xf numFmtId="164" fontId="3" fillId="10" borderId="33" xfId="0" applyNumberFormat="1" applyFont="1" applyFill="1" applyBorder="1" applyAlignment="1" applyProtection="1">
      <alignment horizontal="center"/>
    </xf>
    <xf numFmtId="164" fontId="3" fillId="8" borderId="34" xfId="0" applyNumberFormat="1" applyFont="1" applyFill="1" applyBorder="1" applyAlignment="1" applyProtection="1">
      <alignment horizontal="center" vertical="center" wrapText="1"/>
    </xf>
    <xf numFmtId="0" fontId="2" fillId="9" borderId="35" xfId="0" applyFont="1" applyFill="1" applyBorder="1"/>
    <xf numFmtId="164" fontId="3" fillId="9" borderId="34" xfId="0" applyNumberFormat="1" applyFont="1" applyFill="1" applyBorder="1" applyAlignment="1" applyProtection="1">
      <alignment horizontal="center" vertical="center" wrapText="1"/>
    </xf>
    <xf numFmtId="0" fontId="2" fillId="8" borderId="21" xfId="0" applyFont="1" applyFill="1" applyBorder="1"/>
    <xf numFmtId="0" fontId="13" fillId="0" borderId="0" xfId="0" applyFont="1" applyAlignment="1">
      <alignment vertical="center"/>
    </xf>
    <xf numFmtId="0" fontId="13" fillId="0" borderId="0" xfId="0" applyFont="1"/>
    <xf numFmtId="14" fontId="14" fillId="0" borderId="0" xfId="0" applyNumberFormat="1" applyFont="1"/>
    <xf numFmtId="0" fontId="13" fillId="0" borderId="1" xfId="0" applyFont="1" applyBorder="1" applyAlignment="1">
      <alignment vertical="center"/>
    </xf>
    <xf numFmtId="14" fontId="20" fillId="0" borderId="2" xfId="0" applyNumberFormat="1" applyFont="1" applyBorder="1" applyAlignment="1">
      <alignment horizontal="right"/>
    </xf>
    <xf numFmtId="0" fontId="20" fillId="0" borderId="4" xfId="0" applyFont="1" applyBorder="1" applyAlignment="1">
      <alignment horizontal="left"/>
    </xf>
    <xf numFmtId="0" fontId="21" fillId="0" borderId="0" xfId="0" applyFont="1"/>
    <xf numFmtId="14" fontId="23" fillId="0" borderId="2" xfId="0" applyNumberFormat="1" applyFont="1" applyBorder="1" applyAlignment="1">
      <alignment horizontal="left"/>
    </xf>
    <xf numFmtId="20" fontId="23" fillId="0" borderId="4" xfId="0" applyNumberFormat="1" applyFont="1" applyBorder="1" applyAlignment="1">
      <alignment horizontal="left"/>
    </xf>
    <xf numFmtId="0" fontId="13" fillId="0" borderId="0" xfId="0" quotePrefix="1" applyFont="1" applyAlignment="1">
      <alignment horizontal="center" wrapText="1"/>
    </xf>
    <xf numFmtId="0" fontId="13" fillId="0" borderId="0" xfId="0" applyFont="1" applyAlignment="1">
      <alignment horizontal="center"/>
    </xf>
    <xf numFmtId="0" fontId="18" fillId="9" borderId="5" xfId="0" applyFont="1" applyFill="1" applyBorder="1" applyAlignment="1">
      <alignment horizontal="center" vertical="center"/>
    </xf>
    <xf numFmtId="14" fontId="25" fillId="0" borderId="0" xfId="0" applyNumberFormat="1" applyFont="1" applyBorder="1" applyAlignment="1">
      <alignment horizontal="center" vertical="center" wrapText="1"/>
    </xf>
    <xf numFmtId="0" fontId="26" fillId="0" borderId="0" xfId="0" applyFont="1" applyBorder="1" applyAlignment="1">
      <alignment horizontal="center" vertical="center" wrapText="1"/>
    </xf>
    <xf numFmtId="0" fontId="27"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13" fillId="0" borderId="0" xfId="0" applyFont="1" applyProtection="1">
      <protection locked="0"/>
    </xf>
    <xf numFmtId="0" fontId="29" fillId="9" borderId="6" xfId="0" applyFont="1" applyFill="1" applyBorder="1" applyAlignment="1">
      <alignment horizontal="center" vertical="center" wrapText="1"/>
    </xf>
    <xf numFmtId="0" fontId="29" fillId="9" borderId="14" xfId="0" applyFont="1" applyFill="1" applyBorder="1" applyAlignment="1">
      <alignment horizontal="center" vertical="center" wrapText="1"/>
    </xf>
    <xf numFmtId="0" fontId="29" fillId="9" borderId="13" xfId="0" applyFont="1" applyFill="1" applyBorder="1" applyAlignment="1">
      <alignment horizontal="center" vertical="center" wrapText="1"/>
    </xf>
    <xf numFmtId="0" fontId="29" fillId="9" borderId="7"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30" fillId="0" borderId="0" xfId="0" applyFont="1" applyBorder="1" applyAlignment="1">
      <alignment horizontal="left" vertical="center"/>
    </xf>
    <xf numFmtId="0" fontId="2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2" fillId="2" borderId="15" xfId="0" applyFont="1" applyFill="1" applyBorder="1" applyAlignment="1">
      <alignment horizontal="center" vertical="center" wrapText="1"/>
    </xf>
    <xf numFmtId="0" fontId="31" fillId="0" borderId="0" xfId="0" applyFont="1" applyBorder="1" applyAlignment="1">
      <alignment horizontal="left" vertical="center" wrapText="1"/>
    </xf>
    <xf numFmtId="0" fontId="32" fillId="2" borderId="0" xfId="0" applyFont="1" applyFill="1" applyBorder="1" applyAlignment="1">
      <alignment horizontal="center" vertical="center" wrapText="1"/>
    </xf>
    <xf numFmtId="168" fontId="13" fillId="6" borderId="5" xfId="0" applyNumberFormat="1" applyFont="1" applyFill="1" applyBorder="1" applyProtection="1">
      <protection locked="0"/>
    </xf>
    <xf numFmtId="0" fontId="33" fillId="0" borderId="5"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35" fillId="9" borderId="5" xfId="0" applyFont="1" applyFill="1" applyBorder="1"/>
    <xf numFmtId="0" fontId="35" fillId="0" borderId="0" xfId="0" applyFont="1" applyBorder="1"/>
    <xf numFmtId="0" fontId="34" fillId="0" borderId="0" xfId="0" applyFont="1" applyBorder="1" applyAlignment="1">
      <alignment horizontal="center" vertical="center" wrapText="1"/>
    </xf>
    <xf numFmtId="0" fontId="35" fillId="2" borderId="0" xfId="0" applyFont="1" applyFill="1" applyBorder="1" applyAlignment="1">
      <alignment horizontal="left" vertical="center"/>
    </xf>
    <xf numFmtId="0" fontId="18" fillId="2" borderId="0" xfId="0" applyFont="1" applyFill="1" applyBorder="1" applyAlignment="1">
      <alignment horizontal="left" vertical="center"/>
    </xf>
    <xf numFmtId="168" fontId="13" fillId="0" borderId="5" xfId="0" applyNumberFormat="1" applyFont="1" applyBorder="1"/>
    <xf numFmtId="0" fontId="25" fillId="0" borderId="0" xfId="0" applyFont="1" applyBorder="1" applyAlignment="1">
      <alignment horizontal="center" vertical="center" wrapText="1"/>
    </xf>
    <xf numFmtId="0" fontId="36" fillId="0" borderId="5" xfId="0" applyFont="1" applyBorder="1"/>
    <xf numFmtId="0" fontId="37" fillId="0" borderId="5" xfId="0" applyFont="1" applyBorder="1" applyAlignment="1">
      <alignment horizontal="center"/>
    </xf>
    <xf numFmtId="0" fontId="24" fillId="0" borderId="13" xfId="0" applyFont="1" applyBorder="1"/>
    <xf numFmtId="167" fontId="13" fillId="0" borderId="5" xfId="0" applyNumberFormat="1" applyFont="1" applyBorder="1"/>
    <xf numFmtId="164" fontId="38" fillId="11" borderId="43" xfId="0" applyNumberFormat="1" applyFont="1" applyFill="1" applyBorder="1"/>
    <xf numFmtId="164" fontId="38" fillId="11" borderId="44" xfId="0" applyNumberFormat="1" applyFont="1" applyFill="1" applyBorder="1"/>
    <xf numFmtId="164" fontId="38" fillId="10" borderId="43" xfId="0" applyNumberFormat="1" applyFont="1" applyFill="1" applyBorder="1"/>
    <xf numFmtId="164" fontId="38" fillId="10" borderId="44" xfId="0" applyNumberFormat="1" applyFont="1" applyFill="1" applyBorder="1"/>
    <xf numFmtId="164" fontId="38" fillId="9" borderId="43" xfId="0" applyNumberFormat="1" applyFont="1" applyFill="1" applyBorder="1"/>
    <xf numFmtId="164" fontId="38" fillId="9" borderId="44" xfId="0" applyNumberFormat="1" applyFont="1" applyFill="1" applyBorder="1"/>
    <xf numFmtId="164" fontId="38" fillId="8" borderId="37" xfId="0" applyNumberFormat="1" applyFont="1" applyFill="1" applyBorder="1"/>
    <xf numFmtId="164" fontId="38" fillId="8" borderId="13" xfId="0" applyNumberFormat="1" applyFont="1" applyFill="1" applyBorder="1"/>
    <xf numFmtId="0" fontId="39" fillId="0" borderId="0" xfId="0" applyFont="1" applyAlignment="1">
      <alignment vertical="center" wrapText="1"/>
    </xf>
    <xf numFmtId="0" fontId="39" fillId="0" borderId="0" xfId="0" applyFont="1" applyAlignment="1">
      <alignment horizontal="left" vertical="center"/>
    </xf>
    <xf numFmtId="0" fontId="40" fillId="0" borderId="0" xfId="0" applyFont="1"/>
    <xf numFmtId="0" fontId="41" fillId="0" borderId="0" xfId="0" applyFont="1"/>
    <xf numFmtId="22" fontId="13" fillId="0" borderId="0" xfId="0" applyNumberFormat="1" applyFont="1" applyProtection="1">
      <protection locked="0"/>
    </xf>
    <xf numFmtId="0" fontId="42" fillId="0" borderId="0" xfId="0" applyFont="1"/>
    <xf numFmtId="0" fontId="43" fillId="0" borderId="0" xfId="0" applyFont="1"/>
    <xf numFmtId="0" fontId="43" fillId="0" borderId="17" xfId="0" applyFont="1" applyBorder="1"/>
    <xf numFmtId="0" fontId="43" fillId="0" borderId="27" xfId="0" applyFont="1" applyBorder="1"/>
    <xf numFmtId="0" fontId="43" fillId="0" borderId="18" xfId="0" applyFont="1" applyBorder="1"/>
    <xf numFmtId="0" fontId="44" fillId="0" borderId="0" xfId="0" applyFont="1"/>
    <xf numFmtId="0" fontId="42" fillId="0" borderId="19" xfId="0" applyFont="1" applyBorder="1"/>
    <xf numFmtId="0" fontId="43" fillId="0" borderId="0" xfId="0" applyFont="1" applyBorder="1"/>
    <xf numFmtId="0" fontId="43" fillId="6" borderId="5" xfId="0" applyFont="1" applyFill="1" applyBorder="1" applyProtection="1">
      <protection locked="0"/>
    </xf>
    <xf numFmtId="0" fontId="43" fillId="0" borderId="20" xfId="0" applyFont="1" applyBorder="1"/>
    <xf numFmtId="0" fontId="43" fillId="0" borderId="37" xfId="0" applyFont="1" applyBorder="1"/>
    <xf numFmtId="0" fontId="42" fillId="0" borderId="13" xfId="0" applyFont="1" applyBorder="1"/>
    <xf numFmtId="0" fontId="45" fillId="11" borderId="35" xfId="0" applyFont="1" applyFill="1" applyBorder="1"/>
    <xf numFmtId="0" fontId="43" fillId="0" borderId="0" xfId="0" applyFont="1" applyBorder="1" applyProtection="1">
      <protection locked="0"/>
    </xf>
    <xf numFmtId="0" fontId="45" fillId="10" borderId="32" xfId="0" applyFont="1" applyFill="1" applyBorder="1"/>
    <xf numFmtId="166" fontId="43" fillId="6" borderId="5" xfId="0" applyNumberFormat="1" applyFont="1" applyFill="1" applyBorder="1" applyProtection="1">
      <protection locked="0"/>
    </xf>
    <xf numFmtId="0" fontId="46" fillId="0" borderId="0" xfId="0" applyFont="1"/>
    <xf numFmtId="0" fontId="45" fillId="8" borderId="31" xfId="0" applyFont="1" applyFill="1" applyBorder="1" applyAlignment="1" applyProtection="1">
      <alignment horizontal="left" vertical="center" wrapText="1"/>
      <protection locked="0"/>
    </xf>
    <xf numFmtId="14" fontId="43" fillId="7" borderId="5" xfId="0" applyNumberFormat="1" applyFont="1" applyFill="1" applyBorder="1"/>
    <xf numFmtId="167" fontId="43" fillId="0" borderId="0" xfId="0" applyNumberFormat="1" applyFont="1" applyFill="1" applyBorder="1"/>
    <xf numFmtId="0" fontId="43" fillId="0" borderId="0" xfId="0" applyFont="1" applyBorder="1" applyAlignment="1">
      <alignment horizontal="center"/>
    </xf>
    <xf numFmtId="0" fontId="46" fillId="0" borderId="0" xfId="0" applyFont="1" applyFill="1" applyBorder="1"/>
    <xf numFmtId="0" fontId="47" fillId="5" borderId="13" xfId="0" applyFont="1" applyFill="1" applyBorder="1" applyAlignment="1">
      <alignment horizontal="center" wrapText="1"/>
    </xf>
    <xf numFmtId="0" fontId="43" fillId="6" borderId="5" xfId="0" applyNumberFormat="1" applyFont="1" applyFill="1" applyBorder="1" applyProtection="1">
      <protection locked="0"/>
    </xf>
    <xf numFmtId="0" fontId="43" fillId="4" borderId="5" xfId="0" applyFont="1" applyFill="1" applyBorder="1"/>
    <xf numFmtId="0" fontId="48" fillId="0" borderId="0" xfId="0" applyFont="1" applyBorder="1" applyAlignment="1">
      <alignment vertical="center"/>
    </xf>
    <xf numFmtId="165" fontId="48" fillId="0" borderId="0" xfId="0" applyNumberFormat="1" applyFont="1" applyBorder="1" applyAlignment="1">
      <alignment horizontal="right" vertical="center"/>
    </xf>
    <xf numFmtId="0" fontId="43" fillId="4" borderId="13" xfId="0" applyFont="1" applyFill="1" applyBorder="1" applyAlignment="1">
      <alignment horizontal="center" wrapText="1"/>
    </xf>
    <xf numFmtId="0" fontId="43" fillId="0" borderId="0" xfId="0" applyFont="1" applyFill="1" applyBorder="1"/>
    <xf numFmtId="0" fontId="43" fillId="0" borderId="19" xfId="0" applyFont="1" applyBorder="1"/>
    <xf numFmtId="0" fontId="49" fillId="0" borderId="0" xfId="0" applyFont="1" applyBorder="1" applyAlignment="1">
      <alignment horizontal="center" vertical="center"/>
    </xf>
    <xf numFmtId="0" fontId="42" fillId="0" borderId="0" xfId="0" applyFont="1" applyBorder="1"/>
    <xf numFmtId="0" fontId="42" fillId="0" borderId="0" xfId="0" applyFont="1" applyFill="1" applyBorder="1"/>
    <xf numFmtId="0" fontId="43" fillId="0" borderId="21" xfId="0" applyFont="1" applyBorder="1"/>
    <xf numFmtId="0" fontId="43" fillId="0" borderId="28" xfId="0" applyFont="1" applyBorder="1"/>
    <xf numFmtId="0" fontId="43" fillId="0" borderId="22" xfId="0" applyFont="1" applyBorder="1"/>
    <xf numFmtId="0" fontId="45" fillId="2" borderId="8" xfId="0" applyNumberFormat="1" applyFont="1" applyFill="1" applyBorder="1" applyAlignment="1">
      <alignment horizontal="center" vertical="center" wrapText="1"/>
    </xf>
    <xf numFmtId="0" fontId="45" fillId="11" borderId="23" xfId="0" applyFont="1" applyFill="1" applyBorder="1" applyAlignment="1">
      <alignment horizontal="center" vertical="center" wrapText="1"/>
    </xf>
    <xf numFmtId="0" fontId="45" fillId="11" borderId="25" xfId="0" applyFont="1" applyFill="1" applyBorder="1" applyAlignment="1" applyProtection="1">
      <alignment horizontal="center" vertical="center" wrapText="1"/>
      <protection locked="0"/>
    </xf>
    <xf numFmtId="0" fontId="45" fillId="11" borderId="26" xfId="0" applyFont="1" applyFill="1" applyBorder="1" applyAlignment="1" applyProtection="1">
      <alignment horizontal="center" vertical="center" wrapText="1"/>
      <protection locked="0"/>
    </xf>
    <xf numFmtId="0" fontId="45" fillId="11" borderId="11" xfId="0" applyFont="1" applyFill="1" applyBorder="1" applyAlignment="1" applyProtection="1">
      <alignment horizontal="center" vertical="center" wrapText="1"/>
      <protection locked="0"/>
    </xf>
    <xf numFmtId="164" fontId="43" fillId="0" borderId="24" xfId="0" applyNumberFormat="1" applyFont="1" applyBorder="1"/>
    <xf numFmtId="0" fontId="43" fillId="0" borderId="10" xfId="0" applyNumberFormat="1" applyFont="1" applyBorder="1" applyAlignment="1">
      <alignment horizontal="center" vertical="center" wrapText="1"/>
    </xf>
    <xf numFmtId="0" fontId="50" fillId="10" borderId="9" xfId="0" applyFont="1" applyFill="1" applyBorder="1" applyAlignment="1">
      <alignment horizontal="center" vertical="center" wrapText="1"/>
    </xf>
    <xf numFmtId="0" fontId="50" fillId="10" borderId="9" xfId="0" applyFont="1" applyFill="1" applyBorder="1" applyAlignment="1" applyProtection="1">
      <alignment horizontal="center" vertical="center" wrapText="1"/>
      <protection locked="0"/>
    </xf>
    <xf numFmtId="164" fontId="43" fillId="0" borderId="18" xfId="0" applyNumberFormat="1" applyFont="1" applyBorder="1"/>
    <xf numFmtId="0" fontId="43" fillId="0" borderId="12" xfId="0" applyNumberFormat="1" applyFont="1" applyBorder="1" applyAlignment="1">
      <alignment horizontal="center" vertical="center" wrapText="1"/>
    </xf>
    <xf numFmtId="0" fontId="45" fillId="9" borderId="12" xfId="0" applyFont="1" applyFill="1" applyBorder="1" applyAlignment="1">
      <alignment horizontal="center" vertical="center" wrapText="1"/>
    </xf>
    <xf numFmtId="0" fontId="45" fillId="9" borderId="12" xfId="0" applyFont="1" applyFill="1" applyBorder="1" applyAlignment="1" applyProtection="1">
      <alignment horizontal="center" vertical="center" wrapText="1"/>
      <protection locked="0"/>
    </xf>
    <xf numFmtId="0" fontId="45" fillId="9" borderId="31" xfId="0" applyFont="1" applyFill="1" applyBorder="1" applyAlignment="1" applyProtection="1">
      <alignment horizontal="center" vertical="center" wrapText="1"/>
      <protection locked="0"/>
    </xf>
    <xf numFmtId="164" fontId="43" fillId="0" borderId="13" xfId="0" applyNumberFormat="1" applyFont="1" applyBorder="1"/>
    <xf numFmtId="0" fontId="45" fillId="8" borderId="12" xfId="0" applyFont="1" applyFill="1" applyBorder="1" applyAlignment="1">
      <alignment horizontal="center" vertical="center" wrapText="1"/>
    </xf>
    <xf numFmtId="0" fontId="45" fillId="8" borderId="12" xfId="0" applyFont="1" applyFill="1" applyBorder="1" applyAlignment="1" applyProtection="1">
      <alignment horizontal="center" vertical="center" wrapText="1"/>
      <protection locked="0"/>
    </xf>
    <xf numFmtId="0" fontId="45" fillId="8" borderId="31" xfId="0" applyFont="1" applyFill="1" applyBorder="1" applyAlignment="1" applyProtection="1">
      <alignment horizontal="center" vertical="center" wrapText="1"/>
      <protection locked="0"/>
    </xf>
    <xf numFmtId="0" fontId="9" fillId="0" borderId="0" xfId="0" applyFont="1"/>
    <xf numFmtId="0" fontId="0" fillId="0" borderId="0" xfId="0" applyFont="1"/>
    <xf numFmtId="164" fontId="3" fillId="11" borderId="36" xfId="0" applyNumberFormat="1" applyFont="1" applyFill="1" applyBorder="1" applyAlignment="1">
      <alignment horizontal="center"/>
    </xf>
    <xf numFmtId="164" fontId="3" fillId="10" borderId="33" xfId="0" applyNumberFormat="1" applyFont="1" applyFill="1" applyBorder="1" applyAlignment="1">
      <alignment horizontal="center"/>
    </xf>
    <xf numFmtId="164" fontId="3" fillId="9" borderId="46" xfId="0" applyNumberFormat="1" applyFont="1" applyFill="1" applyBorder="1" applyAlignment="1" applyProtection="1">
      <alignment horizontal="center" vertical="center" wrapText="1"/>
      <protection locked="0"/>
    </xf>
    <xf numFmtId="164" fontId="3" fillId="8" borderId="34" xfId="0" applyNumberFormat="1" applyFont="1" applyFill="1" applyBorder="1" applyAlignment="1" applyProtection="1">
      <alignment horizontal="center" vertical="center" wrapText="1"/>
      <protection locked="0"/>
    </xf>
    <xf numFmtId="0" fontId="0" fillId="0" borderId="42" xfId="0" applyBorder="1" applyAlignment="1">
      <alignment horizontal="right" vertical="top"/>
    </xf>
    <xf numFmtId="0" fontId="1" fillId="0" borderId="5" xfId="0" applyFont="1" applyBorder="1"/>
    <xf numFmtId="0" fontId="0" fillId="0" borderId="5" xfId="0" applyBorder="1" applyAlignment="1">
      <alignment wrapText="1"/>
    </xf>
    <xf numFmtId="0" fontId="11" fillId="0" borderId="5" xfId="0" applyFont="1" applyBorder="1" applyAlignment="1">
      <alignment horizontal="right" vertical="top"/>
    </xf>
    <xf numFmtId="0" fontId="11" fillId="0" borderId="0" xfId="0" applyFont="1" applyBorder="1" applyAlignment="1">
      <alignment horizontal="right" vertical="top"/>
    </xf>
    <xf numFmtId="0" fontId="1" fillId="0" borderId="0" xfId="0" applyFont="1" applyBorder="1"/>
    <xf numFmtId="0" fontId="0" fillId="0" borderId="0" xfId="0" applyBorder="1" applyAlignment="1">
      <alignment wrapText="1"/>
    </xf>
    <xf numFmtId="0" fontId="43" fillId="0" borderId="0" xfId="0" applyFont="1" applyProtection="1">
      <protection locked="0"/>
    </xf>
    <xf numFmtId="168" fontId="13" fillId="0" borderId="16" xfId="0" applyNumberFormat="1" applyFont="1" applyBorder="1" applyProtection="1">
      <protection locked="0"/>
    </xf>
    <xf numFmtId="0" fontId="13" fillId="0" borderId="0" xfId="0" applyFont="1" applyBorder="1" applyProtection="1">
      <protection locked="0"/>
    </xf>
    <xf numFmtId="0" fontId="26" fillId="0" borderId="0" xfId="0" applyFont="1" applyBorder="1" applyAlignment="1" applyProtection="1">
      <alignment horizontal="center" vertical="center" wrapText="1"/>
      <protection locked="0"/>
    </xf>
    <xf numFmtId="0" fontId="42" fillId="0" borderId="19" xfId="0" applyFont="1" applyBorder="1" applyProtection="1">
      <protection locked="0"/>
    </xf>
    <xf numFmtId="0" fontId="43" fillId="0" borderId="0" xfId="0" applyFont="1" applyBorder="1" applyAlignment="1" applyProtection="1">
      <alignment horizontal="center"/>
      <protection locked="0"/>
    </xf>
    <xf numFmtId="0" fontId="43" fillId="0" borderId="20" xfId="0" applyFont="1" applyBorder="1" applyProtection="1">
      <protection locked="0"/>
    </xf>
    <xf numFmtId="0" fontId="43" fillId="0" borderId="19" xfId="0" applyFont="1" applyBorder="1" applyProtection="1">
      <protection locked="0"/>
    </xf>
    <xf numFmtId="0" fontId="0" fillId="0" borderId="0" xfId="0" applyFont="1" applyFill="1" applyBorder="1"/>
    <xf numFmtId="164" fontId="43" fillId="0" borderId="13" xfId="0" applyNumberFormat="1" applyFont="1" applyBorder="1" applyProtection="1">
      <protection locked="0"/>
    </xf>
    <xf numFmtId="0" fontId="2" fillId="9" borderId="45" xfId="0" applyFont="1" applyFill="1" applyBorder="1" applyAlignment="1" applyProtection="1">
      <alignment horizontal="left" vertical="center" wrapText="1"/>
      <protection locked="0"/>
    </xf>
    <xf numFmtId="0" fontId="15" fillId="0" borderId="0" xfId="0" applyFont="1" applyAlignment="1">
      <alignment horizontal="left" vertical="center"/>
    </xf>
    <xf numFmtId="0" fontId="24" fillId="0" borderId="5"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18" fillId="0" borderId="0" xfId="0" applyFont="1" applyAlignment="1">
      <alignment horizontal="left" wrapText="1"/>
    </xf>
    <xf numFmtId="0" fontId="34" fillId="9" borderId="29" xfId="0" applyFont="1" applyFill="1" applyBorder="1" applyAlignment="1">
      <alignment horizontal="center" vertical="center" wrapText="1"/>
    </xf>
    <xf numFmtId="0" fontId="34" fillId="9" borderId="30" xfId="0" applyFont="1" applyFill="1" applyBorder="1" applyAlignment="1">
      <alignment horizontal="center" vertical="center" wrapText="1"/>
    </xf>
    <xf numFmtId="0" fontId="34" fillId="9" borderId="42" xfId="0" applyFont="1" applyFill="1" applyBorder="1" applyAlignment="1">
      <alignment horizontal="center" vertical="center" wrapText="1"/>
    </xf>
    <xf numFmtId="0" fontId="34" fillId="9" borderId="41" xfId="0" applyFont="1" applyFill="1" applyBorder="1" applyAlignment="1">
      <alignment horizontal="center" vertical="center" wrapText="1"/>
    </xf>
    <xf numFmtId="0" fontId="34" fillId="9" borderId="39" xfId="0" applyFont="1" applyFill="1" applyBorder="1" applyAlignment="1">
      <alignment horizontal="center" vertical="center" wrapText="1"/>
    </xf>
    <xf numFmtId="0" fontId="34" fillId="9" borderId="40" xfId="0" applyFont="1" applyFill="1" applyBorder="1" applyAlignment="1">
      <alignment horizontal="center" vertical="center" wrapText="1"/>
    </xf>
    <xf numFmtId="0" fontId="26" fillId="0" borderId="2"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33" fillId="0" borderId="5" xfId="0" applyFont="1" applyBorder="1" applyAlignment="1">
      <alignment horizontal="center" vertical="center" wrapText="1"/>
    </xf>
    <xf numFmtId="0" fontId="17" fillId="0" borderId="29" xfId="0" applyFont="1" applyBorder="1" applyAlignment="1">
      <alignment horizontal="center"/>
    </xf>
    <xf numFmtId="0" fontId="17" fillId="0" borderId="30" xfId="0" applyFont="1" applyBorder="1" applyAlignment="1">
      <alignment horizontal="center"/>
    </xf>
    <xf numFmtId="0" fontId="16" fillId="9" borderId="2" xfId="0" applyFont="1" applyFill="1" applyBorder="1" applyAlignment="1">
      <alignment horizontal="center"/>
    </xf>
    <xf numFmtId="0" fontId="16" fillId="9" borderId="3" xfId="0" applyFont="1" applyFill="1" applyBorder="1" applyAlignment="1">
      <alignment horizontal="center"/>
    </xf>
    <xf numFmtId="0" fontId="16" fillId="9" borderId="4" xfId="0" applyFont="1" applyFill="1" applyBorder="1" applyAlignment="1">
      <alignment horizontal="center"/>
    </xf>
    <xf numFmtId="0" fontId="19" fillId="0" borderId="2" xfId="0" applyFont="1" applyBorder="1" applyAlignment="1">
      <alignment horizontal="center" wrapText="1"/>
    </xf>
    <xf numFmtId="0" fontId="19" fillId="0" borderId="3" xfId="0" applyFont="1" applyBorder="1" applyAlignment="1">
      <alignment horizontal="center" wrapText="1"/>
    </xf>
    <xf numFmtId="0" fontId="19" fillId="0" borderId="4" xfId="0" applyFont="1" applyBorder="1" applyAlignment="1">
      <alignment horizontal="center" wrapText="1"/>
    </xf>
    <xf numFmtId="0" fontId="22" fillId="0" borderId="2" xfId="0" applyFont="1" applyBorder="1" applyAlignment="1">
      <alignment horizontal="center" wrapText="1"/>
    </xf>
    <xf numFmtId="0" fontId="22" fillId="0" borderId="3" xfId="0" applyFont="1" applyBorder="1" applyAlignment="1">
      <alignment horizontal="center" wrapText="1"/>
    </xf>
    <xf numFmtId="0" fontId="22" fillId="0" borderId="4" xfId="0" applyFont="1" applyBorder="1" applyAlignment="1">
      <alignment horizontal="center" wrapText="1"/>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8" fillId="0" borderId="41" xfId="0" applyFont="1" applyBorder="1" applyAlignment="1">
      <alignment horizontal="left" wrapText="1"/>
    </xf>
    <xf numFmtId="0" fontId="18" fillId="0" borderId="38" xfId="0" applyFont="1" applyBorder="1" applyAlignment="1">
      <alignment horizontal="left" vertical="center" wrapText="1"/>
    </xf>
    <xf numFmtId="0" fontId="18" fillId="0" borderId="30" xfId="0" applyFont="1" applyBorder="1" applyAlignment="1">
      <alignment horizontal="left" vertical="center" wrapText="1"/>
    </xf>
    <xf numFmtId="164" fontId="38" fillId="9" borderId="37" xfId="0" applyNumberFormat="1" applyFont="1" applyFill="1" applyBorder="1"/>
    <xf numFmtId="164" fontId="38" fillId="9" borderId="11" xfId="0" applyNumberFormat="1" applyFont="1" applyFill="1" applyBorder="1"/>
    <xf numFmtId="164" fontId="38" fillId="8" borderId="37" xfId="0" applyNumberFormat="1" applyFont="1" applyFill="1" applyBorder="1"/>
    <xf numFmtId="164" fontId="38" fillId="8" borderId="11" xfId="0" applyNumberFormat="1" applyFont="1" applyFill="1" applyBorder="1"/>
    <xf numFmtId="0" fontId="36" fillId="0" borderId="2"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18" fillId="3" borderId="5" xfId="0" applyFont="1" applyFill="1" applyBorder="1" applyAlignment="1">
      <alignment horizontal="left" vertical="center" wrapText="1"/>
    </xf>
    <xf numFmtId="0" fontId="35" fillId="9" borderId="5" xfId="0" applyFont="1" applyFill="1" applyBorder="1" applyAlignment="1">
      <alignment horizontal="left" vertical="center"/>
    </xf>
    <xf numFmtId="0" fontId="31" fillId="0" borderId="0" xfId="0" applyFont="1" applyBorder="1" applyAlignment="1" applyProtection="1">
      <alignment horizontal="left" vertical="center" wrapText="1"/>
      <protection locked="0"/>
    </xf>
    <xf numFmtId="0" fontId="13" fillId="0" borderId="0" xfId="0" applyFont="1" applyAlignment="1" applyProtection="1">
      <alignment wrapText="1"/>
      <protection locked="0"/>
    </xf>
    <xf numFmtId="0" fontId="13" fillId="0" borderId="20" xfId="0" applyFont="1" applyBorder="1" applyAlignment="1" applyProtection="1">
      <alignment wrapText="1"/>
      <protection locked="0"/>
    </xf>
    <xf numFmtId="0" fontId="35" fillId="9" borderId="2" xfId="0" applyFont="1" applyFill="1" applyBorder="1" applyAlignment="1">
      <alignment horizontal="left" vertical="center"/>
    </xf>
    <xf numFmtId="0" fontId="35" fillId="9" borderId="4" xfId="0" applyFont="1" applyFill="1" applyBorder="1" applyAlignment="1">
      <alignment horizontal="left" vertical="center"/>
    </xf>
    <xf numFmtId="0" fontId="31" fillId="0" borderId="0" xfId="0" applyFont="1" applyBorder="1" applyAlignment="1">
      <alignment horizontal="left" vertical="center" wrapText="1"/>
    </xf>
    <xf numFmtId="0" fontId="21" fillId="0" borderId="0" xfId="0" applyFont="1" applyAlignment="1"/>
    <xf numFmtId="0" fontId="13" fillId="0" borderId="37" xfId="0" applyFont="1" applyBorder="1" applyAlignment="1"/>
    <xf numFmtId="0" fontId="13" fillId="0" borderId="11" xfId="0" applyFont="1" applyBorder="1" applyAlignment="1"/>
    <xf numFmtId="164" fontId="38" fillId="11" borderId="37" xfId="0" applyNumberFormat="1" applyFont="1" applyFill="1" applyBorder="1" applyAlignment="1"/>
    <xf numFmtId="0" fontId="45" fillId="2" borderId="8"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164" fontId="38" fillId="10" borderId="37" xfId="0" applyNumberFormat="1" applyFont="1" applyFill="1" applyBorder="1"/>
    <xf numFmtId="164" fontId="38" fillId="10" borderId="11" xfId="0" applyNumberFormat="1" applyFont="1" applyFill="1" applyBorder="1"/>
    <xf numFmtId="0" fontId="2" fillId="11" borderId="25" xfId="0" applyFont="1" applyFill="1" applyBorder="1" applyAlignment="1" applyProtection="1">
      <alignment horizontal="center" vertical="center" wrapText="1"/>
      <protection locked="0"/>
    </xf>
    <xf numFmtId="0" fontId="2" fillId="11" borderId="26" xfId="0" applyFont="1" applyFill="1" applyBorder="1" applyAlignment="1" applyProtection="1">
      <alignment horizontal="center" vertical="center" wrapText="1"/>
      <protection locked="0"/>
    </xf>
    <xf numFmtId="0" fontId="2" fillId="11" borderId="11" xfId="0"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63">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color theme="0"/>
      </font>
    </dxf>
    <dxf>
      <font>
        <strike/>
        <color theme="0" tint="-0.24994659260841701"/>
      </font>
    </dxf>
    <dxf>
      <font>
        <strike/>
        <color theme="0" tint="-0.24994659260841701"/>
      </font>
    </dxf>
  </dxfs>
  <tableStyles count="0" defaultTableStyle="TableStyleMedium2" defaultPivotStyle="PivotStyleLight16"/>
  <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vbaProject" Target="vbaProject.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371475</xdr:colOff>
      <xdr:row>0</xdr:row>
      <xdr:rowOff>0</xdr:rowOff>
    </xdr:from>
    <xdr:to>
      <xdr:col>8</xdr:col>
      <xdr:colOff>449675</xdr:colOff>
      <xdr:row>5</xdr:row>
      <xdr:rowOff>144875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286625" y="0"/>
          <a:ext cx="1097375" cy="122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558800</xdr:colOff>
          <xdr:row>28</xdr:row>
          <xdr:rowOff>101600</xdr:rowOff>
        </xdr:from>
        <xdr:to>
          <xdr:col>8</xdr:col>
          <xdr:colOff>304800</xdr:colOff>
          <xdr:row>30</xdr:row>
          <xdr:rowOff>139700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pitchFamily="2" charset="0"/>
                  <a:cs typeface="Calibri" pitchFamily="2" charset="0"/>
                </a:rPr>
                <a:t>Go</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Q62"/>
  <sheetViews>
    <sheetView showGridLines="0" tabSelected="1" zoomScale="90" zoomScaleNormal="90" workbookViewId="0">
      <selection activeCell="S8" sqref="S8"/>
    </sheetView>
  </sheetViews>
  <sheetFormatPr baseColWidth="10" defaultColWidth="8.83203125" defaultRowHeight="15"/>
  <cols>
    <col min="1" max="1" width="8.83203125" style="34"/>
    <col min="2" max="2" width="24.1640625" style="34" customWidth="1"/>
    <col min="3" max="3" width="16.1640625" style="34" customWidth="1"/>
    <col min="4" max="8" width="15.1640625" style="34" customWidth="1"/>
    <col min="9" max="9" width="15.83203125" style="34" bestFit="1" customWidth="1"/>
    <col min="10" max="10" width="20.5" style="34" hidden="1" customWidth="1"/>
    <col min="11" max="11" width="10.83203125" style="34" hidden="1" customWidth="1"/>
    <col min="12" max="14" width="9.1640625" style="34" hidden="1" customWidth="1"/>
    <col min="15" max="15" width="8.83203125" style="34" hidden="1" customWidth="1"/>
    <col min="16" max="16384" width="8.83203125" style="34"/>
  </cols>
  <sheetData>
    <row r="1" spans="2:17">
      <c r="B1" s="33"/>
      <c r="C1" s="33"/>
      <c r="D1" s="33"/>
      <c r="E1" s="33"/>
      <c r="F1" s="33"/>
      <c r="G1" s="33"/>
      <c r="H1" s="33"/>
      <c r="I1" s="33"/>
      <c r="J1" s="34" t="s">
        <v>95</v>
      </c>
    </row>
    <row r="2" spans="2:17">
      <c r="B2" s="33"/>
      <c r="C2" s="33"/>
      <c r="D2" s="33"/>
      <c r="E2" s="33"/>
      <c r="F2" s="33"/>
      <c r="G2" s="33"/>
      <c r="H2" s="33"/>
      <c r="I2" s="33"/>
      <c r="K2" s="35"/>
    </row>
    <row r="3" spans="2:17" ht="26">
      <c r="B3" s="33"/>
      <c r="C3" s="167" t="s">
        <v>83</v>
      </c>
      <c r="D3" s="167"/>
      <c r="E3" s="167"/>
      <c r="F3" s="167"/>
      <c r="G3" s="167"/>
      <c r="H3" s="167"/>
      <c r="I3" s="167"/>
    </row>
    <row r="4" spans="2:17">
      <c r="B4" s="33"/>
      <c r="C4" s="33"/>
      <c r="D4" s="33"/>
      <c r="E4" s="33"/>
      <c r="F4" s="33"/>
      <c r="G4" s="33"/>
      <c r="H4" s="33"/>
      <c r="I4" s="33"/>
    </row>
    <row r="5" spans="2:17">
      <c r="B5" s="36"/>
      <c r="C5" s="36"/>
      <c r="D5" s="36"/>
      <c r="E5" s="36"/>
      <c r="F5" s="36"/>
      <c r="G5" s="36"/>
      <c r="H5" s="36"/>
      <c r="I5" s="36"/>
    </row>
    <row r="6" spans="2:17" ht="27.75" customHeight="1">
      <c r="B6" s="183" t="s">
        <v>0</v>
      </c>
      <c r="C6" s="184"/>
      <c r="D6" s="185"/>
      <c r="E6" s="192" t="str">
        <f>Admin!G4</f>
        <v>Autumn Half Term</v>
      </c>
      <c r="F6" s="193"/>
      <c r="G6" s="194"/>
      <c r="H6" s="181">
        <f>Admin!G3</f>
        <v>2021</v>
      </c>
      <c r="I6" s="182"/>
      <c r="J6" s="88">
        <v>44455.91238425926</v>
      </c>
    </row>
    <row r="7" spans="2:17" ht="36.75" customHeight="1">
      <c r="B7" s="196"/>
      <c r="C7" s="196"/>
      <c r="D7" s="197"/>
      <c r="E7" s="186"/>
      <c r="F7" s="187"/>
      <c r="G7" s="188"/>
      <c r="H7" s="37"/>
      <c r="I7" s="38"/>
      <c r="J7" s="39" t="b">
        <f>IF(H7+1&gt;= J6,FALSE,TRUE)</f>
        <v>1</v>
      </c>
    </row>
    <row r="8" spans="2:17" ht="34.5" customHeight="1">
      <c r="B8" s="171"/>
      <c r="C8" s="171"/>
      <c r="D8" s="195"/>
      <c r="E8" s="189" t="s">
        <v>105</v>
      </c>
      <c r="F8" s="190"/>
      <c r="G8" s="191"/>
      <c r="H8" s="40">
        <f>Admin!G7</f>
        <v>44473</v>
      </c>
      <c r="I8" s="41">
        <v>0.99930555555555556</v>
      </c>
      <c r="J8" s="42">
        <f>MATCH("Total",J9:J110,0) +8</f>
        <v>23</v>
      </c>
    </row>
    <row r="9" spans="2:17" ht="36.75" customHeight="1">
      <c r="B9" s="171" t="s">
        <v>36</v>
      </c>
      <c r="C9" s="171"/>
      <c r="D9" s="171"/>
      <c r="E9" s="171"/>
      <c r="F9" s="171"/>
      <c r="G9" s="171"/>
      <c r="H9" s="171"/>
      <c r="I9" s="171"/>
      <c r="J9" s="42">
        <f>MATCH("Header",J10:J111,0) +9</f>
        <v>15</v>
      </c>
    </row>
    <row r="10" spans="2:17">
      <c r="J10" s="43">
        <f>MATCH("Payment",J11:J111,0) +10</f>
        <v>29</v>
      </c>
    </row>
    <row r="11" spans="2:17" ht="27" customHeight="1">
      <c r="B11" s="44" t="s">
        <v>80</v>
      </c>
      <c r="C11" s="168"/>
      <c r="D11" s="168"/>
      <c r="E11" s="168"/>
      <c r="F11" s="168"/>
      <c r="G11" s="44" t="s">
        <v>81</v>
      </c>
      <c r="H11" s="169"/>
      <c r="I11" s="170"/>
    </row>
    <row r="12" spans="2:17" ht="12.75" customHeight="1"/>
    <row r="13" spans="2:17" ht="51.75" customHeight="1">
      <c r="B13" s="204" t="s">
        <v>111</v>
      </c>
      <c r="C13" s="204"/>
      <c r="D13" s="204"/>
      <c r="E13" s="204"/>
      <c r="F13" s="204"/>
      <c r="G13" s="204"/>
      <c r="H13" s="204"/>
      <c r="I13" s="204"/>
      <c r="J13" s="45"/>
      <c r="K13" s="46"/>
      <c r="L13" s="47"/>
      <c r="M13" s="47"/>
      <c r="N13" s="48"/>
      <c r="O13" s="47"/>
      <c r="P13" s="47"/>
      <c r="Q13" s="47"/>
    </row>
    <row r="14" spans="2:17" ht="12.75" customHeight="1" thickBot="1">
      <c r="B14" s="49"/>
      <c r="C14" s="49"/>
      <c r="D14" s="49"/>
      <c r="E14" s="49"/>
      <c r="F14" s="49"/>
      <c r="G14" s="49"/>
      <c r="H14" s="49"/>
      <c r="I14" s="49"/>
      <c r="K14" s="46"/>
      <c r="L14" s="47"/>
      <c r="M14" s="47"/>
      <c r="N14" s="48"/>
      <c r="O14" s="47"/>
      <c r="P14" s="47"/>
      <c r="Q14" s="47"/>
    </row>
    <row r="15" spans="2:17" ht="39.75" customHeight="1" thickBot="1">
      <c r="B15" s="50" t="s">
        <v>1</v>
      </c>
      <c r="C15" s="51" t="s">
        <v>2</v>
      </c>
      <c r="D15" s="52" t="s">
        <v>3</v>
      </c>
      <c r="E15" s="53" t="s">
        <v>4</v>
      </c>
      <c r="F15" s="53" t="s">
        <v>5</v>
      </c>
      <c r="G15" s="51" t="s">
        <v>6</v>
      </c>
      <c r="H15" s="52" t="s">
        <v>7</v>
      </c>
      <c r="I15" s="54" t="s">
        <v>11</v>
      </c>
      <c r="J15" s="45" t="s">
        <v>67</v>
      </c>
      <c r="K15" s="55"/>
      <c r="L15" s="56"/>
      <c r="M15" s="56"/>
      <c r="N15" s="57"/>
      <c r="O15" s="56"/>
      <c r="P15" s="56"/>
      <c r="Q15" s="56"/>
    </row>
    <row r="16" spans="2:17" ht="16" thickBot="1"/>
    <row r="17" spans="2:14" ht="16" thickBot="1">
      <c r="B17" s="216" t="s">
        <v>110</v>
      </c>
      <c r="C17" s="126" t="s">
        <v>68</v>
      </c>
      <c r="D17" s="221"/>
      <c r="E17" s="222"/>
      <c r="F17" s="222"/>
      <c r="G17" s="222"/>
      <c r="H17" s="223"/>
      <c r="I17" s="130">
        <f>SUM(J17:N17)</f>
        <v>0</v>
      </c>
      <c r="J17" s="90">
        <f>IF(OR(D17="",D17=Admin!$D$16, D17=Admin!$D$12),0,IF('Holiday club booking form'!$J$7,'Terms &amp; Conditions'!$G$4,'Terms &amp; Conditions'!$F$4))</f>
        <v>0</v>
      </c>
      <c r="K17" s="90">
        <f>IF(OR(E17="",E17=Admin!$D$16, E17=Admin!$D$12),0,IF('Holiday club booking form'!$J$7,'Terms &amp; Conditions'!$G$4,'Terms &amp; Conditions'!$F$4))</f>
        <v>0</v>
      </c>
      <c r="L17" s="90">
        <f>IF(OR(F17="",F17=Admin!$D$16, F17=Admin!$D$12),0,IF('Holiday club booking form'!$J$7,'Terms &amp; Conditions'!$G$4,'Terms &amp; Conditions'!$F$4))</f>
        <v>0</v>
      </c>
      <c r="M17" s="90">
        <f>IF(OR(G17="",G17=Admin!$D$16, G17=Admin!$D$12),0,IF('Holiday club booking form'!$J$7,'Terms &amp; Conditions'!$G$4,'Terms &amp; Conditions'!$F$4))</f>
        <v>0</v>
      </c>
      <c r="N17" s="90">
        <f>IF(OR(H17="",H17=Admin!$D$16, H17=Admin!$D$12),0,IF('Holiday club booking form'!$J$7,'Terms &amp; Conditions'!$G$4,'Terms &amp; Conditions'!$F$4))</f>
        <v>0</v>
      </c>
    </row>
    <row r="18" spans="2:14" ht="16" thickBot="1">
      <c r="B18" s="217"/>
      <c r="C18" s="132" t="s">
        <v>69</v>
      </c>
      <c r="D18" s="133"/>
      <c r="E18" s="133"/>
      <c r="F18" s="133"/>
      <c r="G18" s="133"/>
      <c r="H18" s="133"/>
      <c r="I18" s="134">
        <f>SUM(J18:N18)</f>
        <v>0</v>
      </c>
      <c r="J18" s="90">
        <f>IF(OR(D18="",D18=Admin!$D$16, D18=Admin!$D$12),0,IF('Holiday club booking form'!$J$7,'Terms &amp; Conditions'!$G$5,'Terms &amp; Conditions'!$F$5))</f>
        <v>0</v>
      </c>
      <c r="K18" s="90">
        <f>IF(OR(E18="",E18=Admin!$D$16, E18=Admin!$D$12),0,IF('Holiday club booking form'!$J$7,'Terms &amp; Conditions'!$G$5,'Terms &amp; Conditions'!$F$5))</f>
        <v>0</v>
      </c>
      <c r="L18" s="90">
        <f>IF(OR(F18="",F18=Admin!$D$16, F18=Admin!$D$12),0,IF('Holiday club booking form'!$J$7,'Terms &amp; Conditions'!$G$5,'Terms &amp; Conditions'!$F$5))</f>
        <v>0</v>
      </c>
      <c r="M18" s="90">
        <f>IF(OR(G18="",G18=Admin!$D$16, G18=Admin!$D$12),0,IF('Holiday club booking form'!$J$7,'Terms &amp; Conditions'!$G$5,'Terms &amp; Conditions'!$F$5))</f>
        <v>0</v>
      </c>
      <c r="N18" s="90">
        <f>IF(OR(H18="",H18=Admin!$D$16, H18=Admin!$D$12),0,IF('Holiday club booking form'!$J$7,'Terms &amp; Conditions'!$G$5,'Terms &amp; Conditions'!$F$5))</f>
        <v>0</v>
      </c>
    </row>
    <row r="19" spans="2:14" ht="16" thickBot="1">
      <c r="B19" s="217"/>
      <c r="C19" s="136" t="s">
        <v>70</v>
      </c>
      <c r="D19" s="137"/>
      <c r="E19" s="137"/>
      <c r="F19" s="137"/>
      <c r="G19" s="137"/>
      <c r="H19" s="138"/>
      <c r="I19" s="139">
        <f>SUM(J19:N19)</f>
        <v>0</v>
      </c>
      <c r="J19" s="90">
        <f>IF(OR(D19="",D19=Admin!$D$16, D19=Admin!$D$12),0,IF('Holiday club booking form'!$J$7,'Terms &amp; Conditions'!$G$6,'Terms &amp; Conditions'!$F$6))</f>
        <v>0</v>
      </c>
      <c r="K19" s="90">
        <f>IF(OR(E19="",E19=Admin!$D$16, E19=Admin!$D$12),0,IF('Holiday club booking form'!$J$7,'Terms &amp; Conditions'!$G$6,'Terms &amp; Conditions'!$F$6))</f>
        <v>0</v>
      </c>
      <c r="L19" s="90">
        <f>IF(OR(F19="",F19=Admin!$D$16, F19=Admin!$D$12),0,IF('Holiday club booking form'!$J$7,'Terms &amp; Conditions'!$G$6,'Terms &amp; Conditions'!$F$6))</f>
        <v>0</v>
      </c>
      <c r="M19" s="90">
        <f>IF(OR(G19="",G19=Admin!$D$16, G19=Admin!$D$12),0,IF('Holiday club booking form'!$J$7,'Terms &amp; Conditions'!$G$6,'Terms &amp; Conditions'!$F$6))</f>
        <v>0</v>
      </c>
      <c r="N19" s="90">
        <f>IF(OR(H19="",H19=Admin!$D$16, H19=Admin!$D$12),0,IF('Holiday club booking form'!$J$7,'Terms &amp; Conditions'!$G$6,'Terms &amp; Conditions'!$F$6))</f>
        <v>0</v>
      </c>
    </row>
    <row r="20" spans="2:14" ht="16" thickBot="1">
      <c r="B20" s="218"/>
      <c r="C20" s="140" t="s">
        <v>71</v>
      </c>
      <c r="D20" s="141"/>
      <c r="E20" s="141"/>
      <c r="F20" s="141"/>
      <c r="G20" s="141"/>
      <c r="H20" s="142"/>
      <c r="I20" s="165">
        <f>SUM(J20:N20)</f>
        <v>0</v>
      </c>
      <c r="J20" s="90">
        <f>IF(OR(D20="",D20=Admin!$D$16, D20=Admin!$D$12),0,IF('Holiday club booking form'!$J$7,'Terms &amp; Conditions'!$G$6,'Terms &amp; Conditions'!$F$6))</f>
        <v>0</v>
      </c>
      <c r="K20" s="90">
        <f>IF(OR(E20="",E20=Admin!$D$16, E20=Admin!$D$12),0,IF('Holiday club booking form'!$J$7,'Terms &amp; Conditions'!$G$6,'Terms &amp; Conditions'!$F$6))</f>
        <v>0</v>
      </c>
      <c r="L20" s="90">
        <f>IF(OR(F20="",F20=Admin!$D$16, F20=Admin!$D$12),0,IF('Holiday club booking form'!$J$7,'Terms &amp; Conditions'!$G$6,'Terms &amp; Conditions'!$F$6))</f>
        <v>0</v>
      </c>
      <c r="M20" s="90">
        <f>IF(OR(G20="",G20=Admin!$D$16, G20=Admin!$D$12),0,IF('Holiday club booking form'!$J$7,'Terms &amp; Conditions'!$G$6,'Terms &amp; Conditions'!$F$6))</f>
        <v>0</v>
      </c>
      <c r="N20" s="90">
        <f>IF(OR(H20="",H20=Admin!$D$16, H20=Admin!$D$12),0,IF('Holiday club booking form'!$J$7,'Terms &amp; Conditions'!$G$6,'Terms &amp; Conditions'!$F$6))</f>
        <v>0</v>
      </c>
    </row>
    <row r="21" spans="2:14">
      <c r="B21" s="90"/>
      <c r="C21" s="90"/>
      <c r="D21" s="90"/>
      <c r="E21" s="90"/>
      <c r="F21" s="90"/>
      <c r="G21" s="90"/>
      <c r="H21" s="90"/>
      <c r="I21" s="156"/>
      <c r="J21" s="90"/>
      <c r="K21" s="90"/>
      <c r="L21" s="90"/>
      <c r="M21" s="90"/>
      <c r="N21" s="90"/>
    </row>
    <row r="22" spans="2:14" ht="16" thickBot="1">
      <c r="B22" s="90"/>
      <c r="C22" s="90"/>
      <c r="D22" s="90"/>
      <c r="E22" s="90"/>
      <c r="F22" s="90"/>
      <c r="G22" s="90"/>
      <c r="H22" s="90"/>
      <c r="I22" s="156"/>
      <c r="J22" s="90"/>
      <c r="K22" s="90"/>
      <c r="L22" s="90"/>
      <c r="M22" s="90"/>
      <c r="N22" s="90"/>
    </row>
    <row r="23" spans="2:14" ht="35" thickBot="1">
      <c r="C23" s="206" t="s">
        <v>65</v>
      </c>
      <c r="D23" s="207"/>
      <c r="E23" s="207"/>
      <c r="F23" s="207"/>
      <c r="G23" s="208"/>
      <c r="H23" s="58" t="s">
        <v>84</v>
      </c>
      <c r="I23" s="157">
        <f>SUM(I16:I22)</f>
        <v>0</v>
      </c>
      <c r="J23" s="45" t="s">
        <v>29</v>
      </c>
      <c r="K23" s="55"/>
      <c r="L23" s="47"/>
      <c r="M23" s="47"/>
      <c r="N23" s="48"/>
    </row>
    <row r="24" spans="2:14" ht="19">
      <c r="C24" s="159"/>
      <c r="D24" s="59"/>
      <c r="E24" s="59"/>
      <c r="F24" s="59"/>
      <c r="G24" s="59"/>
      <c r="H24" s="60"/>
      <c r="I24" s="158"/>
      <c r="J24" s="45"/>
      <c r="K24" s="55"/>
      <c r="L24" s="47"/>
      <c r="M24" s="47"/>
      <c r="N24" s="48"/>
    </row>
    <row r="25" spans="2:14" ht="19">
      <c r="B25" s="180" t="s">
        <v>64</v>
      </c>
      <c r="C25" s="180"/>
      <c r="D25" s="180"/>
      <c r="E25" s="172" t="s">
        <v>82</v>
      </c>
      <c r="F25" s="173"/>
      <c r="G25" s="205" t="s">
        <v>40</v>
      </c>
      <c r="H25" s="205"/>
      <c r="I25" s="61"/>
      <c r="J25" s="45"/>
      <c r="K25" s="55"/>
      <c r="L25" s="47"/>
      <c r="M25" s="47"/>
      <c r="N25" s="48"/>
    </row>
    <row r="26" spans="2:14" ht="19">
      <c r="B26" s="180"/>
      <c r="C26" s="180"/>
      <c r="D26" s="180"/>
      <c r="E26" s="174"/>
      <c r="F26" s="175"/>
      <c r="G26" s="205" t="s">
        <v>39</v>
      </c>
      <c r="H26" s="205"/>
      <c r="I26" s="61"/>
      <c r="J26" s="45"/>
      <c r="K26" s="55"/>
      <c r="L26" s="47"/>
      <c r="M26" s="47"/>
      <c r="N26" s="48"/>
    </row>
    <row r="27" spans="2:14" ht="19">
      <c r="B27" s="62"/>
      <c r="C27" s="63"/>
      <c r="D27" s="64"/>
      <c r="E27" s="174"/>
      <c r="F27" s="175"/>
      <c r="G27" s="209" t="s">
        <v>43</v>
      </c>
      <c r="H27" s="210"/>
      <c r="I27" s="61"/>
      <c r="J27" s="45"/>
      <c r="K27" s="55"/>
      <c r="L27" s="47"/>
      <c r="M27" s="47"/>
      <c r="N27" s="48"/>
    </row>
    <row r="28" spans="2:14" ht="19">
      <c r="B28" s="65" t="s">
        <v>38</v>
      </c>
      <c r="C28" s="178"/>
      <c r="D28" s="179"/>
      <c r="E28" s="176"/>
      <c r="F28" s="177"/>
      <c r="G28" s="205" t="s">
        <v>37</v>
      </c>
      <c r="H28" s="205"/>
      <c r="I28" s="61"/>
      <c r="J28" s="45"/>
      <c r="K28" s="55"/>
      <c r="L28" s="47"/>
      <c r="M28" s="47"/>
      <c r="N28" s="48"/>
    </row>
    <row r="29" spans="2:14" ht="19">
      <c r="B29" s="66"/>
      <c r="C29" s="46"/>
      <c r="D29" s="46"/>
      <c r="E29" s="67"/>
      <c r="F29" s="67"/>
      <c r="G29" s="68"/>
      <c r="H29" s="69" t="s">
        <v>46</v>
      </c>
      <c r="I29" s="70">
        <f>SUM(I25:I28)</f>
        <v>0</v>
      </c>
      <c r="J29" s="45" t="s">
        <v>94</v>
      </c>
      <c r="K29" s="55"/>
      <c r="L29" s="47"/>
      <c r="M29" s="47"/>
      <c r="N29" s="48"/>
    </row>
    <row r="30" spans="2:14" ht="20" thickBot="1">
      <c r="B30" s="71"/>
      <c r="C30" s="46"/>
      <c r="D30" s="47"/>
      <c r="E30" s="47"/>
      <c r="F30" s="211" t="s">
        <v>66</v>
      </c>
      <c r="G30" s="212"/>
      <c r="H30" s="212"/>
      <c r="I30" s="212"/>
      <c r="K30" s="46"/>
      <c r="L30" s="47"/>
      <c r="M30" s="47"/>
      <c r="N30" s="48"/>
    </row>
    <row r="31" spans="2:14" ht="20" thickBot="1">
      <c r="B31" s="72" t="s">
        <v>8</v>
      </c>
      <c r="C31" s="73" t="s">
        <v>9</v>
      </c>
      <c r="D31" s="73" t="s">
        <v>42</v>
      </c>
      <c r="F31" s="213"/>
      <c r="G31" s="214"/>
      <c r="H31" s="74" t="s">
        <v>31</v>
      </c>
      <c r="I31" s="74" t="s">
        <v>32</v>
      </c>
      <c r="K31" s="46"/>
      <c r="L31" s="47"/>
      <c r="M31" s="47"/>
      <c r="N31" s="48"/>
    </row>
    <row r="32" spans="2:14" ht="20" thickBot="1">
      <c r="B32" s="202" t="s">
        <v>17</v>
      </c>
      <c r="C32" s="203"/>
      <c r="D32" s="75"/>
      <c r="F32" s="215" t="str">
        <f>Admin!O4</f>
        <v>Full Day</v>
      </c>
      <c r="G32" s="214"/>
      <c r="H32" s="76">
        <f>Admin!P4</f>
        <v>30</v>
      </c>
      <c r="I32" s="77">
        <f>Admin!Q4</f>
        <v>30</v>
      </c>
      <c r="K32" s="46"/>
      <c r="L32" s="47"/>
      <c r="M32" s="47"/>
      <c r="N32" s="48"/>
    </row>
    <row r="33" spans="6:14" ht="20" thickBot="1">
      <c r="F33" s="219" t="str">
        <f>Admin!O5</f>
        <v>School Day (8.30 - 15.30</v>
      </c>
      <c r="G33" s="220"/>
      <c r="H33" s="78">
        <f>Admin!P5</f>
        <v>22.6</v>
      </c>
      <c r="I33" s="79">
        <f>Admin!Q5</f>
        <v>22.6</v>
      </c>
      <c r="K33" s="46"/>
      <c r="L33" s="47"/>
      <c r="M33" s="47"/>
      <c r="N33" s="48"/>
    </row>
    <row r="34" spans="6:14" ht="20" thickBot="1">
      <c r="F34" s="198" t="str">
        <f>Admin!O6</f>
        <v>Half day am (8:00 - 13.00)</v>
      </c>
      <c r="G34" s="199"/>
      <c r="H34" s="80">
        <f>Admin!P6</f>
        <v>17.899999999999999</v>
      </c>
      <c r="I34" s="81">
        <f>Admin!Q6</f>
        <v>17.899999999999999</v>
      </c>
      <c r="K34" s="46"/>
      <c r="L34" s="47"/>
      <c r="M34" s="47"/>
      <c r="N34" s="48"/>
    </row>
    <row r="35" spans="6:14" ht="16" thickBot="1">
      <c r="F35" s="200" t="str">
        <f>Admin!O7</f>
        <v>Half day pm (13.00 - 18.00)</v>
      </c>
      <c r="G35" s="201"/>
      <c r="H35" s="82">
        <f>Admin!P7</f>
        <v>17.899999999999999</v>
      </c>
      <c r="I35" s="83">
        <f>Admin!Q7</f>
        <v>17.899999999999999</v>
      </c>
    </row>
    <row r="36" spans="6:14">
      <c r="K36" s="84"/>
    </row>
    <row r="37" spans="6:14">
      <c r="K37" s="84"/>
    </row>
    <row r="38" spans="6:14">
      <c r="K38" s="84"/>
    </row>
    <row r="39" spans="6:14">
      <c r="K39" s="84"/>
    </row>
    <row r="40" spans="6:14">
      <c r="K40" s="84"/>
    </row>
    <row r="41" spans="6:14">
      <c r="K41" s="84"/>
    </row>
    <row r="42" spans="6:14">
      <c r="K42" s="84"/>
    </row>
    <row r="43" spans="6:14">
      <c r="K43" s="84"/>
    </row>
    <row r="44" spans="6:14">
      <c r="K44" s="84"/>
    </row>
    <row r="45" spans="6:14">
      <c r="K45" s="84"/>
    </row>
    <row r="46" spans="6:14">
      <c r="K46" s="84"/>
    </row>
    <row r="47" spans="6:14">
      <c r="K47" s="84"/>
    </row>
    <row r="48" spans="6:14">
      <c r="K48" s="84"/>
    </row>
    <row r="49" spans="11:14">
      <c r="K49" s="84"/>
    </row>
    <row r="50" spans="11:14">
      <c r="K50" s="84"/>
    </row>
    <row r="51" spans="11:14">
      <c r="K51" s="84"/>
    </row>
    <row r="52" spans="11:14">
      <c r="K52" s="84"/>
    </row>
    <row r="53" spans="11:14">
      <c r="K53" s="84"/>
    </row>
    <row r="54" spans="11:14">
      <c r="K54" s="84"/>
    </row>
    <row r="55" spans="11:14">
      <c r="K55" s="84"/>
    </row>
    <row r="56" spans="11:14">
      <c r="K56" s="84"/>
    </row>
    <row r="57" spans="11:14">
      <c r="K57" s="85"/>
    </row>
    <row r="59" spans="11:14" ht="16">
      <c r="K59" s="86"/>
      <c r="L59" s="87"/>
      <c r="M59" s="87"/>
      <c r="N59" s="87"/>
    </row>
    <row r="61" spans="11:14">
      <c r="K61" s="84"/>
    </row>
    <row r="62" spans="11:14">
      <c r="K62" s="84"/>
    </row>
  </sheetData>
  <sheetProtection algorithmName="SHA-512" hashValue="ohCsbSlrmHK8dhakjPdCeX3DGvz/wjZ8GSr/uWHAOaLCXt8AaPBHEuFNNzI5VBdrskdGjmQ8zlx6jjqhx9+l1g==" saltValue="PAKD22PNeuR3pvZVWcgGQQ==" spinCount="100000" sheet="1" objects="1" scenarios="1"/>
  <mergeCells count="28">
    <mergeCell ref="F34:G34"/>
    <mergeCell ref="F35:G35"/>
    <mergeCell ref="B32:C32"/>
    <mergeCell ref="B13:I13"/>
    <mergeCell ref="G25:H25"/>
    <mergeCell ref="G26:H26"/>
    <mergeCell ref="G28:H28"/>
    <mergeCell ref="C23:G23"/>
    <mergeCell ref="G27:H27"/>
    <mergeCell ref="F30:I30"/>
    <mergeCell ref="F31:G31"/>
    <mergeCell ref="F32:G32"/>
    <mergeCell ref="B17:B20"/>
    <mergeCell ref="F33:G33"/>
    <mergeCell ref="C3:I3"/>
    <mergeCell ref="C11:F11"/>
    <mergeCell ref="H11:I11"/>
    <mergeCell ref="B9:I9"/>
    <mergeCell ref="E25:F28"/>
    <mergeCell ref="C28:D28"/>
    <mergeCell ref="B25:D26"/>
    <mergeCell ref="H6:I6"/>
    <mergeCell ref="B6:D6"/>
    <mergeCell ref="E7:G7"/>
    <mergeCell ref="E8:G8"/>
    <mergeCell ref="E6:G6"/>
    <mergeCell ref="B8:D8"/>
    <mergeCell ref="B7:D7"/>
  </mergeCells>
  <conditionalFormatting sqref="C24:G24 C23 H7:I7 E7">
    <cfRule type="expression" dxfId="62" priority="1134">
      <formula>$J$7</formula>
    </cfRule>
  </conditionalFormatting>
  <conditionalFormatting sqref="F30">
    <cfRule type="expression" dxfId="61" priority="922">
      <formula>$J$7</formula>
    </cfRule>
  </conditionalFormatting>
  <conditionalFormatting sqref="F30">
    <cfRule type="expression" dxfId="60" priority="921">
      <formula>$I$23-$I$29=0</formula>
    </cfRule>
  </conditionalFormatting>
  <conditionalFormatting sqref="D17">
    <cfRule type="expression" dxfId="59" priority="60">
      <formula>$D$18&lt;&gt;""</formula>
    </cfRule>
    <cfRule type="expression" dxfId="58" priority="59">
      <formula>$D$19&lt;&gt;""</formula>
    </cfRule>
    <cfRule type="expression" dxfId="57" priority="58">
      <formula>$D$20&lt;&gt;""</formula>
    </cfRule>
  </conditionalFormatting>
  <conditionalFormatting sqref="D18">
    <cfRule type="expression" dxfId="56" priority="57">
      <formula>$D$17&lt;&gt;""</formula>
    </cfRule>
    <cfRule type="expression" dxfId="55" priority="56">
      <formula>$D$19&lt;&gt;""</formula>
    </cfRule>
    <cfRule type="expression" dxfId="54" priority="55">
      <formula>$D$20&lt;&gt;""</formula>
    </cfRule>
  </conditionalFormatting>
  <conditionalFormatting sqref="D19">
    <cfRule type="expression" dxfId="53" priority="54">
      <formula>$D$17&lt;&gt;""</formula>
    </cfRule>
    <cfRule type="expression" dxfId="52" priority="53">
      <formula>$D$18&lt;&gt;""</formula>
    </cfRule>
    <cfRule type="expression" dxfId="51" priority="52">
      <formula>$D$20&lt;&gt;""</formula>
    </cfRule>
  </conditionalFormatting>
  <conditionalFormatting sqref="D20">
    <cfRule type="expression" dxfId="50" priority="51">
      <formula>$D$17&lt;&gt;""</formula>
    </cfRule>
    <cfRule type="expression" dxfId="49" priority="50">
      <formula>$D$18&lt;&gt;""</formula>
    </cfRule>
    <cfRule type="expression" dxfId="48" priority="49">
      <formula>$D$19&lt;&gt;""</formula>
    </cfRule>
  </conditionalFormatting>
  <conditionalFormatting sqref="E17">
    <cfRule type="expression" dxfId="47" priority="48">
      <formula>$E$18&lt;&gt;""</formula>
    </cfRule>
    <cfRule type="expression" dxfId="46" priority="47">
      <formula>$E$19&lt;&gt;""</formula>
    </cfRule>
    <cfRule type="expression" dxfId="45" priority="46">
      <formula>$E$20&lt;&gt;""</formula>
    </cfRule>
  </conditionalFormatting>
  <conditionalFormatting sqref="E18">
    <cfRule type="expression" dxfId="44" priority="45">
      <formula>$E$17&lt;&gt;""</formula>
    </cfRule>
    <cfRule type="expression" dxfId="43" priority="44">
      <formula>$E$19&lt;&gt;""</formula>
    </cfRule>
    <cfRule type="expression" dxfId="42" priority="43">
      <formula>$E$20&lt;&gt;""</formula>
    </cfRule>
  </conditionalFormatting>
  <conditionalFormatting sqref="E19">
    <cfRule type="expression" dxfId="41" priority="42">
      <formula>$E$17&lt;&gt;""</formula>
    </cfRule>
    <cfRule type="expression" dxfId="40" priority="41">
      <formula>$E$18&lt;&gt;""</formula>
    </cfRule>
    <cfRule type="expression" dxfId="39" priority="40">
      <formula>$E$20&lt;&gt;""</formula>
    </cfRule>
  </conditionalFormatting>
  <conditionalFormatting sqref="E20">
    <cfRule type="expression" dxfId="38" priority="39">
      <formula>$E$17&lt;&gt;""</formula>
    </cfRule>
    <cfRule type="expression" dxfId="37" priority="38">
      <formula>$E$18&lt;&gt;""</formula>
    </cfRule>
    <cfRule type="expression" dxfId="36" priority="37">
      <formula>$E$19&lt;&gt;""</formula>
    </cfRule>
  </conditionalFormatting>
  <conditionalFormatting sqref="F17">
    <cfRule type="expression" dxfId="35" priority="36">
      <formula>$F$18&lt;&gt;""</formula>
    </cfRule>
    <cfRule type="expression" dxfId="34" priority="35">
      <formula>$F$19&lt;&gt;""</formula>
    </cfRule>
    <cfRule type="expression" dxfId="33" priority="34">
      <formula>$F$20&lt;&gt;""</formula>
    </cfRule>
  </conditionalFormatting>
  <conditionalFormatting sqref="F18">
    <cfRule type="expression" dxfId="32" priority="33">
      <formula>$F$17&lt;&gt;""</formula>
    </cfRule>
    <cfRule type="expression" dxfId="31" priority="32">
      <formula>$F$19&lt;&gt;""</formula>
    </cfRule>
    <cfRule type="expression" dxfId="30" priority="31">
      <formula>$F$20&lt;&gt;""</formula>
    </cfRule>
  </conditionalFormatting>
  <conditionalFormatting sqref="F19">
    <cfRule type="expression" dxfId="29" priority="30">
      <formula>$F$17&lt;&gt;""</formula>
    </cfRule>
    <cfRule type="expression" dxfId="28" priority="29">
      <formula>$F$18&lt;&gt;""</formula>
    </cfRule>
    <cfRule type="expression" dxfId="27" priority="28">
      <formula>$F$20&lt;&gt;""</formula>
    </cfRule>
  </conditionalFormatting>
  <conditionalFormatting sqref="F20">
    <cfRule type="expression" dxfId="26" priority="27">
      <formula>$F$17&lt;&gt;""</formula>
    </cfRule>
    <cfRule type="expression" dxfId="25" priority="26">
      <formula>$F$18&lt;&gt;""</formula>
    </cfRule>
    <cfRule type="expression" dxfId="24" priority="25">
      <formula>$F$19&lt;&gt;""</formula>
    </cfRule>
  </conditionalFormatting>
  <conditionalFormatting sqref="G17">
    <cfRule type="expression" dxfId="23" priority="24">
      <formula>$G$18&lt;&gt;""</formula>
    </cfRule>
    <cfRule type="expression" dxfId="22" priority="23">
      <formula>$G$19&lt;&gt;""</formula>
    </cfRule>
    <cfRule type="expression" dxfId="21" priority="22">
      <formula>$G$20&lt;&gt;""</formula>
    </cfRule>
  </conditionalFormatting>
  <conditionalFormatting sqref="G18">
    <cfRule type="expression" dxfId="20" priority="21">
      <formula>$G$17&lt;&gt;""</formula>
    </cfRule>
    <cfRule type="expression" dxfId="19" priority="20">
      <formula>$G$19&lt;&gt;""</formula>
    </cfRule>
    <cfRule type="expression" dxfId="18" priority="19">
      <formula>$G$20&lt;&gt;""</formula>
    </cfRule>
  </conditionalFormatting>
  <conditionalFormatting sqref="G19">
    <cfRule type="expression" dxfId="17" priority="18">
      <formula>$G$17&lt;&gt;""</formula>
    </cfRule>
  </conditionalFormatting>
  <conditionalFormatting sqref="G19">
    <cfRule type="expression" dxfId="16" priority="17">
      <formula>$G$18&lt;&gt;""</formula>
    </cfRule>
  </conditionalFormatting>
  <conditionalFormatting sqref="G19">
    <cfRule type="expression" dxfId="15" priority="16">
      <formula>$G$20&lt;&gt;""</formula>
    </cfRule>
  </conditionalFormatting>
  <conditionalFormatting sqref="G20">
    <cfRule type="expression" dxfId="14" priority="15">
      <formula>$G$17&lt;&gt;""</formula>
    </cfRule>
  </conditionalFormatting>
  <conditionalFormatting sqref="G20">
    <cfRule type="expression" dxfId="13" priority="14">
      <formula>$G$18&lt;&gt;""</formula>
    </cfRule>
  </conditionalFormatting>
  <conditionalFormatting sqref="G20">
    <cfRule type="expression" dxfId="12" priority="13">
      <formula>$G$19&lt;&gt;""</formula>
    </cfRule>
  </conditionalFormatting>
  <conditionalFormatting sqref="H17">
    <cfRule type="expression" dxfId="11" priority="12">
      <formula>$H$18&lt;&gt;""</formula>
    </cfRule>
    <cfRule type="expression" dxfId="10" priority="11">
      <formula>$H$19&lt;&gt;""</formula>
    </cfRule>
    <cfRule type="expression" dxfId="9" priority="10">
      <formula>$H$20&lt;&gt;""</formula>
    </cfRule>
  </conditionalFormatting>
  <conditionalFormatting sqref="H18">
    <cfRule type="expression" dxfId="8" priority="9">
      <formula>$H$17&lt;&gt;""</formula>
    </cfRule>
    <cfRule type="expression" dxfId="7" priority="8">
      <formula>$H$19&lt;&gt;""</formula>
    </cfRule>
    <cfRule type="expression" dxfId="6" priority="7">
      <formula>$H$20&lt;&gt;""</formula>
    </cfRule>
  </conditionalFormatting>
  <conditionalFormatting sqref="H19">
    <cfRule type="expression" dxfId="5" priority="6">
      <formula>$H$17&lt;&gt;""</formula>
    </cfRule>
    <cfRule type="expression" dxfId="4" priority="5">
      <formula>$H$18&lt;&gt;""</formula>
    </cfRule>
    <cfRule type="expression" dxfId="3" priority="4">
      <formula>$H$20&lt;&gt;""</formula>
    </cfRule>
  </conditionalFormatting>
  <conditionalFormatting sqref="H20">
    <cfRule type="expression" dxfId="2" priority="3">
      <formula>$H$17&lt;&gt;""</formula>
    </cfRule>
    <cfRule type="expression" dxfId="1" priority="2">
      <formula>$H$18&lt;&gt;""</formula>
    </cfRule>
    <cfRule type="expression" dxfId="0" priority="1">
      <formula>$H$19&lt;&gt;""</formula>
    </cfRule>
  </conditionalFormatting>
  <pageMargins left="0.25" right="0.25" top="0.75" bottom="0.75" header="0.3" footer="0.3"/>
  <pageSetup paperSize="9" scale="7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Admin!$O$14:$O$24</xm:f>
          </x14:formula1>
          <xm:sqref>C28:D29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28"/>
  <sheetViews>
    <sheetView topLeftCell="A2" workbookViewId="0">
      <selection activeCell="C2" sqref="C2"/>
    </sheetView>
  </sheetViews>
  <sheetFormatPr baseColWidth="10" defaultColWidth="8.83203125" defaultRowHeight="15"/>
  <cols>
    <col min="1" max="1" width="8.83203125" style="3"/>
    <col min="3" max="3" width="96.83203125" style="6" customWidth="1"/>
    <col min="4" max="4" width="6.5" style="6" customWidth="1"/>
    <col min="5" max="5" width="25.83203125" customWidth="1"/>
    <col min="7" max="7" width="10.5" customWidth="1"/>
  </cols>
  <sheetData>
    <row r="1" spans="1:7" ht="19">
      <c r="B1" s="4" t="s">
        <v>52</v>
      </c>
      <c r="C1" s="10"/>
      <c r="E1" s="4" t="s">
        <v>101</v>
      </c>
    </row>
    <row r="2" spans="1:7" ht="16" thickBot="1">
      <c r="C2" s="10"/>
    </row>
    <row r="3" spans="1:7" ht="16" thickBot="1">
      <c r="A3" s="3">
        <v>1</v>
      </c>
      <c r="B3" s="12" t="s">
        <v>35</v>
      </c>
      <c r="C3" s="13"/>
      <c r="E3" s="1"/>
      <c r="F3" s="2" t="s">
        <v>31</v>
      </c>
      <c r="G3" s="2" t="s">
        <v>32</v>
      </c>
    </row>
    <row r="4" spans="1:7">
      <c r="B4" s="14" t="s">
        <v>48</v>
      </c>
      <c r="C4" s="15" t="s">
        <v>98</v>
      </c>
      <c r="E4" s="25" t="str">
        <f>Admin!O4</f>
        <v>Full Day</v>
      </c>
      <c r="F4" s="26">
        <f>Admin!P4</f>
        <v>30</v>
      </c>
      <c r="G4" s="26">
        <f>Admin!Q4</f>
        <v>30</v>
      </c>
    </row>
    <row r="5" spans="1:7" ht="16">
      <c r="B5" s="14" t="s">
        <v>49</v>
      </c>
      <c r="C5" s="16" t="s">
        <v>44</v>
      </c>
      <c r="E5" s="27" t="str">
        <f>Admin!O5</f>
        <v>School Day (8.30 - 15.30</v>
      </c>
      <c r="F5" s="28">
        <f>Admin!P5</f>
        <v>22.6</v>
      </c>
      <c r="G5" s="28">
        <f>Admin!Q5</f>
        <v>22.6</v>
      </c>
    </row>
    <row r="6" spans="1:7" ht="33" thickBot="1">
      <c r="B6" s="14" t="s">
        <v>51</v>
      </c>
      <c r="C6" s="16" t="s">
        <v>104</v>
      </c>
      <c r="E6" s="30" t="str">
        <f>Admin!O6</f>
        <v>Half day am (8:00 - 13.00)</v>
      </c>
      <c r="F6" s="31">
        <f>Admin!P6</f>
        <v>17.899999999999999</v>
      </c>
      <c r="G6" s="31">
        <f>Admin!Q6</f>
        <v>17.899999999999999</v>
      </c>
    </row>
    <row r="7" spans="1:7" ht="16" thickBot="1">
      <c r="B7" s="17"/>
      <c r="C7" s="18"/>
      <c r="E7" s="32" t="str">
        <f>Admin!O7</f>
        <v>Half day pm (13.00 - 18.00)</v>
      </c>
      <c r="F7" s="29">
        <f>Admin!P7</f>
        <v>17.899999999999999</v>
      </c>
      <c r="G7" s="29">
        <f>Admin!Q7</f>
        <v>17.899999999999999</v>
      </c>
    </row>
    <row r="8" spans="1:7" ht="11.25" customHeight="1">
      <c r="C8" s="7"/>
      <c r="D8" s="10"/>
    </row>
    <row r="9" spans="1:7">
      <c r="A9" s="3">
        <v>2</v>
      </c>
      <c r="B9" s="12" t="s">
        <v>47</v>
      </c>
      <c r="C9" s="19"/>
      <c r="D9" s="10"/>
    </row>
    <row r="10" spans="1:7" ht="32.25" customHeight="1">
      <c r="B10" s="20" t="s">
        <v>48</v>
      </c>
      <c r="C10" s="18" t="s">
        <v>99</v>
      </c>
      <c r="D10" s="10"/>
    </row>
    <row r="11" spans="1:7" ht="9.75" customHeight="1">
      <c r="C11" s="7"/>
    </row>
    <row r="12" spans="1:7">
      <c r="A12" s="3">
        <v>3</v>
      </c>
      <c r="B12" s="12" t="s">
        <v>113</v>
      </c>
      <c r="C12" s="19"/>
      <c r="E12" s="5"/>
    </row>
    <row r="13" spans="1:7" ht="53.5" customHeight="1">
      <c r="B13" s="149" t="s">
        <v>48</v>
      </c>
      <c r="C13" s="16" t="s">
        <v>108</v>
      </c>
      <c r="E13" s="5"/>
    </row>
    <row r="14" spans="1:7" ht="87.5" customHeight="1">
      <c r="B14" s="21" t="s">
        <v>49</v>
      </c>
      <c r="C14" s="16" t="s">
        <v>109</v>
      </c>
      <c r="D14" s="10"/>
      <c r="E14" s="5"/>
    </row>
    <row r="15" spans="1:7" ht="61.5" customHeight="1">
      <c r="B15" s="22" t="s">
        <v>51</v>
      </c>
      <c r="C15" s="16" t="s">
        <v>106</v>
      </c>
      <c r="D15" s="10"/>
      <c r="E15" s="5"/>
    </row>
    <row r="16" spans="1:7" ht="32">
      <c r="B16" s="21" t="s">
        <v>50</v>
      </c>
      <c r="C16" s="18" t="s">
        <v>107</v>
      </c>
      <c r="D16" s="8"/>
      <c r="E16" s="5"/>
    </row>
    <row r="17" spans="1:5" ht="13.5" customHeight="1">
      <c r="A17" s="154"/>
      <c r="B17" s="153"/>
      <c r="C17" s="155"/>
      <c r="D17" s="155"/>
      <c r="E17" s="5"/>
    </row>
    <row r="18" spans="1:5">
      <c r="A18" s="3">
        <v>4</v>
      </c>
      <c r="B18" s="12" t="s">
        <v>33</v>
      </c>
      <c r="C18" s="19"/>
      <c r="E18" s="5"/>
    </row>
    <row r="19" spans="1:5" ht="141" customHeight="1">
      <c r="B19" s="21" t="s">
        <v>48</v>
      </c>
      <c r="C19" s="16" t="s">
        <v>100</v>
      </c>
      <c r="E19" s="5"/>
    </row>
    <row r="20" spans="1:5" ht="32">
      <c r="B20" s="21" t="s">
        <v>49</v>
      </c>
      <c r="C20" s="16" t="s">
        <v>54</v>
      </c>
      <c r="D20" s="9"/>
      <c r="E20" s="5"/>
    </row>
    <row r="21" spans="1:5" ht="48" customHeight="1">
      <c r="B21" s="21" t="s">
        <v>51</v>
      </c>
      <c r="C21" s="16" t="s">
        <v>55</v>
      </c>
      <c r="D21" s="10"/>
      <c r="E21" s="5"/>
    </row>
    <row r="22" spans="1:5" ht="32">
      <c r="B22" s="21" t="s">
        <v>50</v>
      </c>
      <c r="C22" s="23" t="s">
        <v>34</v>
      </c>
      <c r="D22" s="10"/>
      <c r="E22" s="5"/>
    </row>
    <row r="23" spans="1:5" ht="48">
      <c r="B23" s="20" t="s">
        <v>53</v>
      </c>
      <c r="C23" s="24" t="s">
        <v>45</v>
      </c>
      <c r="E23" s="5"/>
    </row>
    <row r="24" spans="1:5">
      <c r="B24" s="11"/>
      <c r="C24" s="10"/>
      <c r="E24" s="5"/>
    </row>
    <row r="25" spans="1:5">
      <c r="A25" s="3">
        <v>5</v>
      </c>
      <c r="B25" s="150" t="s">
        <v>102</v>
      </c>
      <c r="C25" s="151"/>
      <c r="E25" s="5"/>
    </row>
    <row r="26" spans="1:5" ht="32">
      <c r="B26" s="152" t="s">
        <v>48</v>
      </c>
      <c r="C26" s="151" t="s">
        <v>103</v>
      </c>
      <c r="E26" s="5"/>
    </row>
    <row r="27" spans="1:5">
      <c r="B27" s="11"/>
      <c r="C27" s="10"/>
      <c r="E27" s="5"/>
    </row>
    <row r="28" spans="1:5">
      <c r="E28" s="5"/>
    </row>
  </sheetData>
  <sheetProtection algorithmName="SHA-512" hashValue="gYADIyCUozrcRE4XjmrUIKsO8YhpUPckhxpeKcsdmX1A2b0Z4/VBZ3zcWzY5sGWvHP7JeASVjJDLKIXVxaiD3w==" saltValue="+t5c2RUqu7k4k2LDexBCMA==" spinCount="100000" sheet="1" objects="1" scenarios="1"/>
  <pageMargins left="0.25" right="0.25"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37"/>
  <sheetViews>
    <sheetView topLeftCell="B2" zoomScale="85" zoomScaleNormal="85" workbookViewId="0">
      <selection activeCell="B34" sqref="B34:N38"/>
    </sheetView>
  </sheetViews>
  <sheetFormatPr baseColWidth="10" defaultColWidth="8.83203125" defaultRowHeight="15"/>
  <cols>
    <col min="1" max="1" width="16.83203125" style="90" customWidth="1"/>
    <col min="2" max="2" width="8.83203125" style="90"/>
    <col min="3" max="3" width="14.1640625" style="90" customWidth="1"/>
    <col min="4" max="4" width="17.1640625" style="90" customWidth="1"/>
    <col min="5" max="5" width="12.5" style="90" customWidth="1"/>
    <col min="6" max="6" width="8.83203125" style="90"/>
    <col min="7" max="7" width="18.83203125" style="90" customWidth="1"/>
    <col min="8" max="9" width="8.83203125" style="90"/>
    <col min="10" max="12" width="8.83203125" style="90" customWidth="1"/>
    <col min="13" max="13" width="9.1640625" style="90" customWidth="1"/>
    <col min="14" max="14" width="8.83203125" style="90" customWidth="1"/>
    <col min="15" max="15" width="28.5" style="90" customWidth="1"/>
    <col min="16" max="16" width="12" style="90" customWidth="1"/>
    <col min="17" max="17" width="8.83203125" style="90"/>
    <col min="18" max="18" width="26.5" style="90" customWidth="1"/>
    <col min="19" max="16384" width="8.83203125" style="90"/>
  </cols>
  <sheetData>
    <row r="1" spans="1:18" ht="16" thickBot="1">
      <c r="A1" s="89" t="s">
        <v>12</v>
      </c>
    </row>
    <row r="2" spans="1:18" ht="22" thickBot="1">
      <c r="A2" s="89"/>
      <c r="C2" s="91"/>
      <c r="D2" s="92"/>
      <c r="E2" s="92"/>
      <c r="F2" s="92"/>
      <c r="G2" s="92"/>
      <c r="H2" s="92"/>
      <c r="I2" s="93"/>
      <c r="O2" s="94" t="s">
        <v>85</v>
      </c>
    </row>
    <row r="3" spans="1:18" ht="16" thickBot="1">
      <c r="A3" s="89"/>
      <c r="C3" s="95" t="s">
        <v>13</v>
      </c>
      <c r="D3" s="96"/>
      <c r="E3" s="96"/>
      <c r="F3" s="96"/>
      <c r="G3" s="97">
        <v>2021</v>
      </c>
      <c r="H3" s="96"/>
      <c r="I3" s="98"/>
      <c r="O3" s="99"/>
      <c r="P3" s="100" t="s">
        <v>31</v>
      </c>
      <c r="Q3" s="100" t="s">
        <v>32</v>
      </c>
    </row>
    <row r="4" spans="1:18">
      <c r="C4" s="95" t="s">
        <v>72</v>
      </c>
      <c r="D4" s="96"/>
      <c r="E4" s="96"/>
      <c r="F4" s="96"/>
      <c r="G4" s="97" t="s">
        <v>74</v>
      </c>
      <c r="H4" s="96"/>
      <c r="I4" s="98"/>
      <c r="O4" s="101" t="s">
        <v>68</v>
      </c>
      <c r="P4" s="145">
        <v>30</v>
      </c>
      <c r="Q4" s="145">
        <v>30</v>
      </c>
    </row>
    <row r="5" spans="1:18">
      <c r="C5" s="95"/>
      <c r="D5" s="96"/>
      <c r="E5" s="96"/>
      <c r="F5" s="96"/>
      <c r="G5" s="102"/>
      <c r="H5" s="96"/>
      <c r="I5" s="98"/>
      <c r="O5" s="103" t="s">
        <v>86</v>
      </c>
      <c r="P5" s="146">
        <v>22.6</v>
      </c>
      <c r="Q5" s="146">
        <v>22.6</v>
      </c>
    </row>
    <row r="6" spans="1:18">
      <c r="C6" s="95" t="s">
        <v>10</v>
      </c>
      <c r="D6" s="96"/>
      <c r="E6" s="96"/>
      <c r="F6" s="96"/>
      <c r="G6" s="104"/>
      <c r="H6" s="96"/>
      <c r="I6" s="98"/>
      <c r="O6" s="166" t="s">
        <v>112</v>
      </c>
      <c r="P6" s="147">
        <v>17.899999999999999</v>
      </c>
      <c r="Q6" s="147">
        <v>17.899999999999999</v>
      </c>
    </row>
    <row r="7" spans="1:18" ht="16" thickBot="1">
      <c r="C7" s="95" t="s">
        <v>87</v>
      </c>
      <c r="D7" s="96"/>
      <c r="E7" s="96"/>
      <c r="F7" s="96"/>
      <c r="G7" s="104">
        <v>44473</v>
      </c>
      <c r="H7" s="96"/>
      <c r="I7" s="98"/>
      <c r="J7" s="105"/>
      <c r="O7" s="106" t="s">
        <v>93</v>
      </c>
      <c r="P7" s="148">
        <v>17.899999999999999</v>
      </c>
      <c r="Q7" s="148">
        <v>17.899999999999999</v>
      </c>
    </row>
    <row r="8" spans="1:18">
      <c r="C8" s="95" t="s">
        <v>91</v>
      </c>
      <c r="D8" s="96"/>
      <c r="E8" s="96"/>
      <c r="F8" s="96"/>
      <c r="G8" s="97">
        <v>1</v>
      </c>
      <c r="H8" s="96"/>
      <c r="I8" s="98"/>
      <c r="J8" s="105"/>
    </row>
    <row r="9" spans="1:18">
      <c r="C9" s="95" t="s">
        <v>92</v>
      </c>
      <c r="D9" s="96"/>
      <c r="E9" s="96"/>
      <c r="F9" s="96"/>
      <c r="G9" s="104">
        <v>44494</v>
      </c>
      <c r="H9" s="96"/>
      <c r="I9" s="98"/>
      <c r="O9" s="144" t="s">
        <v>97</v>
      </c>
      <c r="P9" s="107">
        <v>44347</v>
      </c>
    </row>
    <row r="10" spans="1:18">
      <c r="C10" s="95"/>
      <c r="D10" s="96"/>
      <c r="E10" s="96"/>
      <c r="F10" s="96"/>
      <c r="G10" s="108"/>
      <c r="H10" s="96"/>
      <c r="I10" s="98"/>
    </row>
    <row r="11" spans="1:18" ht="16" thickBot="1">
      <c r="C11" s="160"/>
      <c r="D11" s="102"/>
      <c r="E11" s="102"/>
      <c r="F11" s="161" t="s">
        <v>26</v>
      </c>
      <c r="G11" s="109" t="s">
        <v>18</v>
      </c>
      <c r="H11" s="102" t="s">
        <v>30</v>
      </c>
      <c r="I11" s="162"/>
      <c r="J11" s="110"/>
      <c r="Q11" s="96"/>
      <c r="R11" s="96"/>
    </row>
    <row r="12" spans="1:18" ht="17" thickBot="1">
      <c r="C12" s="95" t="s">
        <v>28</v>
      </c>
      <c r="D12" s="111" t="s">
        <v>16</v>
      </c>
      <c r="E12" s="96">
        <v>1</v>
      </c>
      <c r="F12" s="112"/>
      <c r="G12" s="112"/>
      <c r="H12" s="113" t="e">
        <f>VLOOKUP(G12,M$25:N$29,2,FALSE)</f>
        <v>#N/A</v>
      </c>
      <c r="I12" s="98"/>
      <c r="J12" s="105"/>
      <c r="Q12" s="114"/>
      <c r="R12" s="115"/>
    </row>
    <row r="13" spans="1:18">
      <c r="C13" s="95"/>
      <c r="D13" s="96"/>
      <c r="E13" s="96">
        <v>2</v>
      </c>
      <c r="F13" s="112"/>
      <c r="G13" s="112"/>
      <c r="H13" s="113" t="e">
        <f>VLOOKUP(G13,M$25:N$29,2,FALSE)</f>
        <v>#N/A</v>
      </c>
      <c r="I13" s="98"/>
      <c r="J13" s="105"/>
      <c r="O13" s="89" t="s">
        <v>41</v>
      </c>
      <c r="P13" s="105"/>
      <c r="Q13" s="114"/>
      <c r="R13" s="115"/>
    </row>
    <row r="14" spans="1:18">
      <c r="C14" s="95"/>
      <c r="D14" s="96"/>
      <c r="E14" s="96">
        <v>3</v>
      </c>
      <c r="F14" s="112"/>
      <c r="G14" s="112"/>
      <c r="H14" s="113" t="e">
        <f>VLOOKUP(G14,M$25:N$29,2,FALSE)</f>
        <v>#N/A</v>
      </c>
      <c r="I14" s="98"/>
      <c r="J14" s="105"/>
      <c r="O14" s="90" t="s">
        <v>56</v>
      </c>
      <c r="Q14" s="114"/>
      <c r="R14" s="114"/>
    </row>
    <row r="15" spans="1:18" ht="16" thickBot="1">
      <c r="C15" s="95"/>
      <c r="D15" s="96"/>
      <c r="E15" s="96"/>
      <c r="F15" s="96"/>
      <c r="G15" s="96"/>
      <c r="H15" s="96"/>
      <c r="I15" s="98"/>
      <c r="O15" s="143" t="s">
        <v>96</v>
      </c>
      <c r="P15" s="105"/>
      <c r="Q15" s="114"/>
      <c r="R15" s="115"/>
    </row>
    <row r="16" spans="1:18" ht="17" thickBot="1">
      <c r="C16" s="95" t="s">
        <v>28</v>
      </c>
      <c r="D16" s="116" t="s">
        <v>90</v>
      </c>
      <c r="E16" s="117">
        <v>1</v>
      </c>
      <c r="F16" s="112"/>
      <c r="G16" s="112"/>
      <c r="H16" s="113" t="e">
        <f t="shared" ref="H16:H21" si="0">VLOOKUP(G16,M$25:N$29,2,FALSE)</f>
        <v>#N/A</v>
      </c>
      <c r="I16" s="98"/>
      <c r="O16" s="90" t="s">
        <v>57</v>
      </c>
      <c r="P16" s="105"/>
      <c r="Q16" s="114"/>
      <c r="R16" s="115"/>
    </row>
    <row r="17" spans="3:18">
      <c r="C17" s="118"/>
      <c r="D17" s="96"/>
      <c r="E17" s="117">
        <v>2</v>
      </c>
      <c r="F17" s="112"/>
      <c r="G17" s="112"/>
      <c r="H17" s="113" t="e">
        <f t="shared" si="0"/>
        <v>#N/A</v>
      </c>
      <c r="I17" s="98"/>
      <c r="O17" s="90" t="s">
        <v>58</v>
      </c>
      <c r="P17" s="105"/>
      <c r="Q17" s="114"/>
      <c r="R17" s="114"/>
    </row>
    <row r="18" spans="3:18">
      <c r="C18" s="118"/>
      <c r="D18" s="96"/>
      <c r="E18" s="117">
        <v>3</v>
      </c>
      <c r="F18" s="112"/>
      <c r="G18" s="112"/>
      <c r="H18" s="113" t="e">
        <f t="shared" si="0"/>
        <v>#N/A</v>
      </c>
      <c r="I18" s="98"/>
      <c r="O18" s="90" t="s">
        <v>59</v>
      </c>
      <c r="P18" s="105"/>
      <c r="Q18" s="114"/>
      <c r="R18" s="115"/>
    </row>
    <row r="19" spans="3:18">
      <c r="C19" s="118"/>
      <c r="D19" s="96"/>
      <c r="E19" s="117">
        <v>4</v>
      </c>
      <c r="F19" s="112"/>
      <c r="G19" s="112"/>
      <c r="H19" s="113" t="e">
        <f t="shared" si="0"/>
        <v>#N/A</v>
      </c>
      <c r="I19" s="98"/>
      <c r="O19" s="90" t="s">
        <v>60</v>
      </c>
      <c r="P19" s="105"/>
      <c r="Q19" s="114"/>
      <c r="R19" s="115"/>
    </row>
    <row r="20" spans="3:18">
      <c r="C20" s="118"/>
      <c r="D20" s="96"/>
      <c r="E20" s="117">
        <v>5</v>
      </c>
      <c r="F20" s="112"/>
      <c r="G20" s="112"/>
      <c r="H20" s="113" t="e">
        <f t="shared" si="0"/>
        <v>#N/A</v>
      </c>
      <c r="I20" s="162"/>
      <c r="O20" s="90" t="s">
        <v>61</v>
      </c>
      <c r="Q20" s="119"/>
      <c r="R20" s="96"/>
    </row>
    <row r="21" spans="3:18">
      <c r="C21" s="118"/>
      <c r="D21" s="96"/>
      <c r="E21" s="117">
        <v>6</v>
      </c>
      <c r="F21" s="112"/>
      <c r="G21" s="112"/>
      <c r="H21" s="113" t="e">
        <f t="shared" si="0"/>
        <v>#N/A</v>
      </c>
      <c r="I21" s="162"/>
      <c r="O21" s="90" t="s">
        <v>62</v>
      </c>
      <c r="Q21" s="96"/>
      <c r="R21" s="96"/>
    </row>
    <row r="22" spans="3:18">
      <c r="C22" s="118"/>
      <c r="D22" s="96"/>
      <c r="E22" s="117">
        <v>7</v>
      </c>
      <c r="F22" s="112"/>
      <c r="G22" s="112"/>
      <c r="H22" s="113" t="e">
        <f t="shared" ref="H22:H27" si="1">VLOOKUP(G22,M$25:N$29,2,FALSE)</f>
        <v>#N/A</v>
      </c>
      <c r="I22" s="162"/>
      <c r="O22" s="90" t="s">
        <v>88</v>
      </c>
    </row>
    <row r="23" spans="3:18">
      <c r="C23" s="163"/>
      <c r="D23" s="96"/>
      <c r="E23" s="117">
        <v>8</v>
      </c>
      <c r="F23" s="112"/>
      <c r="G23" s="112"/>
      <c r="H23" s="113" t="e">
        <f t="shared" si="1"/>
        <v>#N/A</v>
      </c>
      <c r="I23" s="162"/>
      <c r="K23" s="96" t="s">
        <v>15</v>
      </c>
      <c r="L23" s="96"/>
      <c r="O23" s="90" t="s">
        <v>63</v>
      </c>
    </row>
    <row r="24" spans="3:18">
      <c r="C24" s="118"/>
      <c r="D24" s="96"/>
      <c r="E24" s="117">
        <v>9</v>
      </c>
      <c r="F24" s="112"/>
      <c r="G24" s="112"/>
      <c r="H24" s="113" t="e">
        <f t="shared" si="1"/>
        <v>#N/A</v>
      </c>
      <c r="I24" s="98"/>
      <c r="K24" s="120" t="s">
        <v>14</v>
      </c>
      <c r="L24" s="120" t="s">
        <v>73</v>
      </c>
      <c r="M24" s="89" t="s">
        <v>19</v>
      </c>
      <c r="N24" s="121" t="s">
        <v>20</v>
      </c>
      <c r="O24" s="90" t="s">
        <v>89</v>
      </c>
    </row>
    <row r="25" spans="3:18">
      <c r="C25" s="118"/>
      <c r="D25" s="96"/>
      <c r="E25" s="117">
        <v>10</v>
      </c>
      <c r="F25" s="112"/>
      <c r="G25" s="112"/>
      <c r="H25" s="113" t="e">
        <f t="shared" si="1"/>
        <v>#N/A</v>
      </c>
      <c r="I25" s="98"/>
      <c r="K25" s="96">
        <v>2021</v>
      </c>
      <c r="L25" s="96" t="s">
        <v>74</v>
      </c>
      <c r="M25" s="90" t="s">
        <v>21</v>
      </c>
      <c r="N25" s="90">
        <v>1</v>
      </c>
    </row>
    <row r="26" spans="3:18">
      <c r="C26" s="118"/>
      <c r="D26" s="96"/>
      <c r="E26" s="117">
        <v>11</v>
      </c>
      <c r="F26" s="112"/>
      <c r="G26" s="112"/>
      <c r="H26" s="113" t="e">
        <f t="shared" si="1"/>
        <v>#N/A</v>
      </c>
      <c r="I26" s="98"/>
      <c r="K26" s="96">
        <v>2022</v>
      </c>
      <c r="L26" s="96" t="s">
        <v>75</v>
      </c>
      <c r="M26" s="90" t="s">
        <v>22</v>
      </c>
      <c r="N26" s="90">
        <v>2</v>
      </c>
    </row>
    <row r="27" spans="3:18">
      <c r="C27" s="118"/>
      <c r="D27" s="96"/>
      <c r="E27" s="117">
        <v>12</v>
      </c>
      <c r="F27" s="112"/>
      <c r="G27" s="112"/>
      <c r="H27" s="113" t="e">
        <f t="shared" si="1"/>
        <v>#N/A</v>
      </c>
      <c r="I27" s="98"/>
      <c r="K27" s="96">
        <v>2023</v>
      </c>
      <c r="L27" s="96" t="s">
        <v>76</v>
      </c>
      <c r="M27" s="90" t="s">
        <v>23</v>
      </c>
      <c r="N27" s="90">
        <v>3</v>
      </c>
    </row>
    <row r="28" spans="3:18" ht="16" thickBot="1">
      <c r="C28" s="122"/>
      <c r="D28" s="123"/>
      <c r="E28" s="123"/>
      <c r="F28" s="123"/>
      <c r="G28" s="123"/>
      <c r="H28" s="123"/>
      <c r="I28" s="124"/>
      <c r="K28" s="164">
        <v>2024</v>
      </c>
      <c r="L28" s="96" t="s">
        <v>77</v>
      </c>
      <c r="M28" s="90" t="s">
        <v>24</v>
      </c>
      <c r="N28" s="90">
        <v>4</v>
      </c>
    </row>
    <row r="29" spans="3:18">
      <c r="K29" s="164">
        <v>2025</v>
      </c>
      <c r="L29" s="96" t="s">
        <v>78</v>
      </c>
      <c r="M29" s="90" t="s">
        <v>25</v>
      </c>
      <c r="N29" s="90">
        <v>5</v>
      </c>
    </row>
    <row r="30" spans="3:18">
      <c r="K30" s="164">
        <v>2026</v>
      </c>
      <c r="L30" s="96" t="s">
        <v>79</v>
      </c>
      <c r="N30" s="90">
        <v>6</v>
      </c>
    </row>
    <row r="31" spans="3:18">
      <c r="K31" s="96"/>
      <c r="L31" s="96"/>
      <c r="N31" s="90">
        <v>7</v>
      </c>
    </row>
    <row r="32" spans="3:18">
      <c r="N32" s="90">
        <v>8</v>
      </c>
    </row>
    <row r="33" spans="1:14" ht="16" thickBot="1">
      <c r="A33" s="105" t="s">
        <v>27</v>
      </c>
    </row>
    <row r="34" spans="1:14" ht="16" thickBot="1">
      <c r="B34" s="125"/>
      <c r="C34" s="126" t="s">
        <v>68</v>
      </c>
      <c r="D34" s="127"/>
      <c r="E34" s="128"/>
      <c r="F34" s="128"/>
      <c r="G34" s="128"/>
      <c r="H34" s="129"/>
      <c r="I34" s="130">
        <f>SUM(J34:N34)</f>
        <v>0</v>
      </c>
      <c r="J34" s="90">
        <f>IF(OR(D34="",D34=Admin!$D$16, D34=Admin!$D$12),0,IF('Holiday club booking form'!$J$7,'Terms &amp; Conditions'!$G$4,'Terms &amp; Conditions'!$F$4))</f>
        <v>0</v>
      </c>
      <c r="K34" s="90">
        <f>IF(OR(E34="",E34=Admin!$D$16, E34=Admin!$D$12),0,IF('Holiday club booking form'!$J$7,'Terms &amp; Conditions'!$G$4,'Terms &amp; Conditions'!$F$4))</f>
        <v>0</v>
      </c>
      <c r="L34" s="90">
        <f>IF(OR(F34="",F34=Admin!$D$16, F34=Admin!$D$12),0,IF('Holiday club booking form'!$J$7,'Terms &amp; Conditions'!$G$4,'Terms &amp; Conditions'!$F$4))</f>
        <v>0</v>
      </c>
      <c r="M34" s="90">
        <f>IF(OR(G34="",G34=Admin!$D$16, G34=Admin!$D$12),0,IF('Holiday club booking form'!$J$7,'Terms &amp; Conditions'!$G$4,'Terms &amp; Conditions'!$F$4))</f>
        <v>0</v>
      </c>
      <c r="N34" s="90">
        <f>IF(OR(H34="",H34=Admin!$D$16, H34=Admin!$D$12),0,IF('Holiday club booking form'!$J$7,'Terms &amp; Conditions'!$G$4,'Terms &amp; Conditions'!$F$4))</f>
        <v>0</v>
      </c>
    </row>
    <row r="35" spans="1:14" ht="16" thickBot="1">
      <c r="B35" s="131"/>
      <c r="C35" s="132" t="s">
        <v>69</v>
      </c>
      <c r="D35" s="133"/>
      <c r="E35" s="133"/>
      <c r="F35" s="133"/>
      <c r="G35" s="133"/>
      <c r="H35" s="133"/>
      <c r="I35" s="134">
        <f>SUM(J35:N35)</f>
        <v>0</v>
      </c>
      <c r="J35" s="90">
        <f>IF(OR(D35="",D35=Admin!$D$16, D35=Admin!$D$12),0,IF('Holiday club booking form'!$J$7,'Terms &amp; Conditions'!$G$5,'Terms &amp; Conditions'!$F$5))</f>
        <v>0</v>
      </c>
      <c r="K35" s="90">
        <f>IF(OR(E35="",E35=Admin!$D$16, E35=Admin!$D$12),0,IF('Holiday club booking form'!$J$7,'Terms &amp; Conditions'!$G$5,'Terms &amp; Conditions'!$F$5))</f>
        <v>0</v>
      </c>
      <c r="L35" s="90">
        <f>IF(OR(F35="",F35=Admin!$D$16, F35=Admin!$D$12),0,IF('Holiday club booking form'!$J$7,'Terms &amp; Conditions'!$G$5,'Terms &amp; Conditions'!$F$5))</f>
        <v>0</v>
      </c>
      <c r="M35" s="90">
        <f>IF(OR(G35="",G35=Admin!$D$16, G35=Admin!$D$12),0,IF('Holiday club booking form'!$J$7,'Terms &amp; Conditions'!$G$5,'Terms &amp; Conditions'!$F$5))</f>
        <v>0</v>
      </c>
      <c r="N35" s="90">
        <f>IF(OR(H35="",H35=Admin!$D$16, H35=Admin!$D$12),0,IF('Holiday club booking form'!$J$7,'Terms &amp; Conditions'!$G$5,'Terms &amp; Conditions'!$F$5))</f>
        <v>0</v>
      </c>
    </row>
    <row r="36" spans="1:14" ht="16" thickBot="1">
      <c r="B36" s="135"/>
      <c r="C36" s="136" t="s">
        <v>70</v>
      </c>
      <c r="D36" s="137"/>
      <c r="E36" s="137"/>
      <c r="F36" s="137"/>
      <c r="G36" s="137"/>
      <c r="H36" s="138"/>
      <c r="I36" s="139">
        <f>SUM(J36:N36)</f>
        <v>0</v>
      </c>
      <c r="J36" s="90">
        <f>IF(OR(D36="",D36=Admin!$D$16, D36=Admin!$D$12),0,IF('Holiday club booking form'!$J$7,'Terms &amp; Conditions'!$G$6,'Terms &amp; Conditions'!$F$6))</f>
        <v>0</v>
      </c>
      <c r="K36" s="90">
        <f>IF(OR(E36="",E36=Admin!$D$16, E36=Admin!$D$12),0,IF('Holiday club booking form'!$J$7,'Terms &amp; Conditions'!$G$6,'Terms &amp; Conditions'!$F$6))</f>
        <v>0</v>
      </c>
      <c r="L36" s="90">
        <f>IF(OR(F36="",F36=Admin!$D$16, F36=Admin!$D$12),0,IF('Holiday club booking form'!$J$7,'Terms &amp; Conditions'!$G$6,'Terms &amp; Conditions'!$F$6))</f>
        <v>0</v>
      </c>
      <c r="M36" s="90">
        <f>IF(OR(G36="",G36=Admin!$D$16, G36=Admin!$D$12),0,IF('Holiday club booking form'!$J$7,'Terms &amp; Conditions'!$G$6,'Terms &amp; Conditions'!$F$6))</f>
        <v>0</v>
      </c>
      <c r="N36" s="90">
        <f>IF(OR(H36="",H36=Admin!$D$16, H36=Admin!$D$12),0,IF('Holiday club booking form'!$J$7,'Terms &amp; Conditions'!$G$6,'Terms &amp; Conditions'!$F$6))</f>
        <v>0</v>
      </c>
    </row>
    <row r="37" spans="1:14" ht="16" thickBot="1">
      <c r="B37" s="135"/>
      <c r="C37" s="140" t="s">
        <v>71</v>
      </c>
      <c r="D37" s="141"/>
      <c r="E37" s="141"/>
      <c r="F37" s="141"/>
      <c r="G37" s="141"/>
      <c r="H37" s="142"/>
      <c r="I37" s="139">
        <f>SUM(J37:N37)</f>
        <v>0</v>
      </c>
      <c r="J37" s="90">
        <f>IF(OR(D37="",D37=Admin!$D$16, D37=Admin!$D$12),0,IF('Holiday club booking form'!$J$7,'Terms &amp; Conditions'!$G$6,'Terms &amp; Conditions'!$F$6))</f>
        <v>0</v>
      </c>
      <c r="K37" s="90">
        <f>IF(OR(E37="",E37=Admin!$D$16, E37=Admin!$D$12),0,IF('Holiday club booking form'!$J$7,'Terms &amp; Conditions'!$G$6,'Terms &amp; Conditions'!$F$6))</f>
        <v>0</v>
      </c>
      <c r="L37" s="90">
        <f>IF(OR(F37="",F37=Admin!$D$16, F37=Admin!$D$12),0,IF('Holiday club booking form'!$J$7,'Terms &amp; Conditions'!$G$6,'Terms &amp; Conditions'!$F$6))</f>
        <v>0</v>
      </c>
      <c r="M37" s="90">
        <f>IF(OR(G37="",G37=Admin!$D$16, G37=Admin!$D$12),0,IF('Holiday club booking form'!$J$7,'Terms &amp; Conditions'!$G$6,'Terms &amp; Conditions'!$F$6))</f>
        <v>0</v>
      </c>
      <c r="N37" s="90">
        <f>IF(OR(H37="",H37=Admin!$D$16, H37=Admin!$D$12),0,IF('Holiday club booking form'!$J$7,'Terms &amp; Conditions'!$G$6,'Terms &amp; Conditions'!$F$6))</f>
        <v>0</v>
      </c>
    </row>
  </sheetData>
  <dataValidations count="4">
    <dataValidation type="list" allowBlank="1" showInputMessage="1" showErrorMessage="1" sqref="G3" xr:uid="{00000000-0002-0000-0200-000000000000}">
      <formula1>$K$25:$K$30</formula1>
    </dataValidation>
    <dataValidation type="list" allowBlank="1" showInputMessage="1" showErrorMessage="1" sqref="G4" xr:uid="{00000000-0002-0000-0200-000001000000}">
      <formula1>$L$25:$L$31</formula1>
    </dataValidation>
    <dataValidation type="list" allowBlank="1" showInputMessage="1" showErrorMessage="1" sqref="F12:F14 G8 F16:F27" xr:uid="{00000000-0002-0000-0200-000002000000}">
      <formula1>$N$25:$N$32</formula1>
    </dataValidation>
    <dataValidation type="list" allowBlank="1" showInputMessage="1" showErrorMessage="1" sqref="G16:G27 G12:G14" xr:uid="{00000000-0002-0000-0200-000003000000}">
      <formula1>$M$25:$M$29</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CreateBookingForm.CreateBookingForm">
                <anchor moveWithCells="1" sizeWithCells="1">
                  <from>
                    <xdr:col>6</xdr:col>
                    <xdr:colOff>558800</xdr:colOff>
                    <xdr:row>28</xdr:row>
                    <xdr:rowOff>101600</xdr:rowOff>
                  </from>
                  <to>
                    <xdr:col>8</xdr:col>
                    <xdr:colOff>304800</xdr:colOff>
                    <xdr:row>30</xdr:row>
                    <xdr:rowOff>139700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0FBA53DA7C5648ADB42F1BE175CF83" ma:contentTypeVersion="9" ma:contentTypeDescription="Create a new document." ma:contentTypeScope="" ma:versionID="2060dd75cfe80f7925c89ffb32329a01">
  <xsd:schema xmlns:xsd="http://www.w3.org/2001/XMLSchema" xmlns:xs="http://www.w3.org/2001/XMLSchema" xmlns:p="http://schemas.microsoft.com/office/2006/metadata/properties" xmlns:ns3="76896cdd-8b9d-46b7-9d13-aa9ed86b071f" xmlns:ns4="890271c5-02e6-4bdd-a62f-07ffad77d04e" targetNamespace="http://schemas.microsoft.com/office/2006/metadata/properties" ma:root="true" ma:fieldsID="ff41e63b2d8f374b092e4c8b9d56616d" ns3:_="" ns4:_="">
    <xsd:import namespace="76896cdd-8b9d-46b7-9d13-aa9ed86b071f"/>
    <xsd:import namespace="890271c5-02e6-4bdd-a62f-07ffad77d04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896cdd-8b9d-46b7-9d13-aa9ed86b071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0271c5-02e6-4bdd-a62f-07ffad77d04e"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2F41C2-449F-4A6F-B21C-A2496AF788C7}">
  <ds:schemaRefs>
    <ds:schemaRef ds:uri="http://schemas.microsoft.com/sharepoint/v3/contenttype/forms"/>
  </ds:schemaRefs>
</ds:datastoreItem>
</file>

<file path=customXml/itemProps2.xml><?xml version="1.0" encoding="utf-8"?>
<ds:datastoreItem xmlns:ds="http://schemas.openxmlformats.org/officeDocument/2006/customXml" ds:itemID="{5FD284B5-1C09-4D7F-9B45-511657CCCAC7}">
  <ds:schemaRefs>
    <ds:schemaRef ds:uri="http://purl.org/dc/terms/"/>
    <ds:schemaRef ds:uri="http://schemas.openxmlformats.org/package/2006/metadata/core-properties"/>
    <ds:schemaRef ds:uri="890271c5-02e6-4bdd-a62f-07ffad77d04e"/>
    <ds:schemaRef ds:uri="http://www.w3.org/XML/1998/namespace"/>
    <ds:schemaRef ds:uri="http://purl.org/dc/elements/1.1/"/>
    <ds:schemaRef ds:uri="76896cdd-8b9d-46b7-9d13-aa9ed86b071f"/>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13B028F-AA6A-4D6C-A41A-80075BD7E1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896cdd-8b9d-46b7-9d13-aa9ed86b071f"/>
    <ds:schemaRef ds:uri="890271c5-02e6-4bdd-a62f-07ffad77d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Holiday club booking form</vt:lpstr>
      <vt:lpstr>Terms &amp; Conditions</vt:lpstr>
      <vt:lpstr>Admin</vt:lpstr>
      <vt:lpstr>'Holiday club booking form'!Print_Area</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McFarlane</dc:creator>
  <cp:lastModifiedBy>Microsoft Office User</cp:lastModifiedBy>
  <cp:lastPrinted>2017-07-02T20:22:22Z</cp:lastPrinted>
  <dcterms:created xsi:type="dcterms:W3CDTF">2017-05-09T19:54:35Z</dcterms:created>
  <dcterms:modified xsi:type="dcterms:W3CDTF">2021-09-16T20:54:29Z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0x010100CD0FBA53DA7C5648ADB42F1BE175CF83</vt:lpwstr>
  </property>
</Properties>
</file>