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3260" windowHeight="12580" activeTab="0"/>
  </bookViews>
  <sheets>
    <sheet name="Holiday club booking form" sheetId="1" r:id="rId1"/>
    <sheet name="Terms &amp; Conditions" sheetId="2" r:id="rId2"/>
    <sheet name="Admin" sheetId="3" state="hidden" r:id="rId3"/>
  </sheets>
  <definedNames>
    <definedName name="_xlnm.Print_Area" localSheetId="0">'Holiday club booking form'!$B$1:$I$42</definedName>
    <definedName name="_xlnm.Print_Area" localSheetId="1">'Terms &amp; Conditions'!$A$1:$G$25</definedName>
  </definedNames>
  <calcPr fullCalcOnLoad="1"/>
</workbook>
</file>

<file path=xl/sharedStrings.xml><?xml version="1.0" encoding="utf-8"?>
<sst xmlns="http://schemas.openxmlformats.org/spreadsheetml/2006/main" count="169" uniqueCount="127">
  <si>
    <t>Booking form period</t>
  </si>
  <si>
    <t>Week</t>
  </si>
  <si>
    <t>Time</t>
  </si>
  <si>
    <t>Mon</t>
  </si>
  <si>
    <t>Tues</t>
  </si>
  <si>
    <t>Wed</t>
  </si>
  <si>
    <t>Thurs</t>
  </si>
  <si>
    <t>Fri</t>
  </si>
  <si>
    <t>Admin only</t>
  </si>
  <si>
    <t>EB</t>
  </si>
  <si>
    <t>Early Bird  Deadline date</t>
  </si>
  <si>
    <t>Weekly total</t>
  </si>
  <si>
    <t>WOSC admin only</t>
  </si>
  <si>
    <t>Select year</t>
  </si>
  <si>
    <t>year</t>
  </si>
  <si>
    <t>LOOKUP</t>
  </si>
  <si>
    <t>Bank Holiday</t>
  </si>
  <si>
    <t>Date form received</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</si>
  <si>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</si>
  <si>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</si>
  <si>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</si>
  <si>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</si>
  <si>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</si>
  <si>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</si>
  <si>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</si>
  <si>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</si>
  <si>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</si>
  <si>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</si>
  <si>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</si>
  <si>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</si>
  <si>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</si>
  <si>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</si>
  <si>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</si>
  <si>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</si>
  <si>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</si>
  <si>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</si>
  <si>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</si>
  <si>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</si>
  <si>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</si>
  <si>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</si>
  <si>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</si>
  <si>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</si>
  <si>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</si>
  <si>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</si>
  <si>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</si>
  <si>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</si>
  <si>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</si>
  <si>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WOSC Calendar</t>
  </si>
  <si>
    <t>i</t>
  </si>
  <si>
    <t>ii</t>
  </si>
  <si>
    <t>iv</t>
  </si>
  <si>
    <t>iii</t>
  </si>
  <si>
    <r>
      <t xml:space="preserve">WOSC Terms &amp; Conditions </t>
    </r>
    <r>
      <rPr>
        <b/>
        <sz val="12"/>
        <color indexed="8"/>
        <rFont val="Calibri"/>
        <family val="2"/>
      </rPr>
      <t>(Please also see admissions policy)</t>
    </r>
  </si>
  <si>
    <t>v</t>
  </si>
  <si>
    <t>Payment or part payment can also be made using childcare vouchers.  Please use the dropdown list on the booking form to select your provider and ensure that the total payment made to the club covers the session fees in the booking form.</t>
  </si>
  <si>
    <t>Edenred</t>
  </si>
  <si>
    <t>Kids Unlimited</t>
  </si>
  <si>
    <t>Computershare</t>
  </si>
  <si>
    <t>Sodexo/SayCarePass</t>
  </si>
  <si>
    <t>Kiddivouchers</t>
  </si>
  <si>
    <t>AllSave</t>
  </si>
  <si>
    <t>You at Work</t>
  </si>
  <si>
    <t>Care4</t>
  </si>
  <si>
    <t>Warning: Total payment does not equal total half term fees!</t>
  </si>
  <si>
    <t>Header</t>
  </si>
  <si>
    <t>Full Day</t>
  </si>
  <si>
    <t>School Day</t>
  </si>
  <si>
    <t>Morning</t>
  </si>
  <si>
    <t>Afternoon</t>
  </si>
  <si>
    <t>State the holiday period</t>
  </si>
  <si>
    <t>Holiday</t>
  </si>
  <si>
    <t>Autumn Half Term</t>
  </si>
  <si>
    <t>Christmas</t>
  </si>
  <si>
    <t>Spring Half Term</t>
  </si>
  <si>
    <t>Easter</t>
  </si>
  <si>
    <t>Summer Half Term</t>
  </si>
  <si>
    <t>Summer</t>
  </si>
  <si>
    <r>
      <t>Childs Name</t>
    </r>
    <r>
      <rPr>
        <sz val="11"/>
        <color indexed="10"/>
        <rFont val="Calibri"/>
        <family val="4"/>
      </rPr>
      <t>*</t>
    </r>
  </si>
  <si>
    <r>
      <t>Year</t>
    </r>
    <r>
      <rPr>
        <sz val="11"/>
        <color indexed="10"/>
        <rFont val="Calibri"/>
        <family val="4"/>
      </rPr>
      <t>*</t>
    </r>
  </si>
  <si>
    <r>
      <t>Payment method</t>
    </r>
    <r>
      <rPr>
        <sz val="11"/>
        <color indexed="10"/>
        <rFont val="Calibri"/>
        <family val="4"/>
      </rPr>
      <t>*</t>
    </r>
  </si>
  <si>
    <t>WOSC Holiday Club Advance booking form</t>
  </si>
  <si>
    <t>Holiday club total fees</t>
  </si>
  <si>
    <t>Holiday Club Rates</t>
  </si>
  <si>
    <t>School Day (8.30 - 15.30</t>
  </si>
  <si>
    <t>Early Bird payment date</t>
  </si>
  <si>
    <t>Busy Bees Benefits</t>
  </si>
  <si>
    <t>Faircare</t>
  </si>
  <si>
    <t>No. of weeks in holiday period</t>
  </si>
  <si>
    <t>Date of Monday of first week</t>
  </si>
  <si>
    <t>Half day pm (13.00 - 18.00)</t>
  </si>
  <si>
    <t>Payment</t>
  </si>
  <si>
    <t xml:space="preserve">    </t>
  </si>
  <si>
    <t>Government Tax Free Childcare scheme</t>
  </si>
  <si>
    <t>Date rates entered/reviewed</t>
  </si>
  <si>
    <t xml:space="preserve">The annual registration form &amp; consent forms must be completed before any child can be booked into the club. </t>
  </si>
  <si>
    <t>Cancellations</t>
  </si>
  <si>
    <t>No refunds or credit will made for any holiday club sessions that are cancelled, regardless of the notice period given. See Admissions policy for cancellation rules.  Note that vouchers are not refundable.</t>
  </si>
  <si>
    <t xml:space="preserve">Registration forms must be submitted or resubmitted annually for each child for the start of the September term or in advance of the first booking made in the academic year. </t>
  </si>
  <si>
    <t xml:space="preserve"> Deadline:</t>
  </si>
  <si>
    <t xml:space="preserve">Please complete one form per child. Place an x in the relevant session boxes that you require. No refunds for any sessions cancelled. </t>
  </si>
  <si>
    <t>Half day am (8:00 - 13.00)</t>
  </si>
  <si>
    <t>Payment due within 5 days of a place being confirmed.</t>
  </si>
  <si>
    <t xml:space="preserve"> </t>
  </si>
  <si>
    <t>WOSC RATES 2023/24</t>
  </si>
  <si>
    <t xml:space="preserve">The WOSC Calendar can be found on the club's website and contains all of the form release and booking deadline dates. </t>
  </si>
  <si>
    <t>Booking Procedure</t>
  </si>
  <si>
    <t xml:space="preserve">Booking forms will not be accepted without a completed registration and permission form.
</t>
  </si>
  <si>
    <t>A deadline date is given for booking forms to allow time to plan staffing and allocate places.</t>
  </si>
  <si>
    <t>Once the booking form is released on the WOSC website, the following priorities for place allocation will be made:
1. Children of staff and committee, looked after and vulnerable children as defined by William Westley.
2. William Westley children, on a first come, first served basis (time/date of email).
3. Children from other schools, on a first come, first served basis (time/date of email).
3. Booking requests for siblings will be managed together provided the individual booking forms are submitted simultaneously. 
Please note, email booking submission is preferred to allow a timely response. Paper booking forms may be submitted via the post box in the WOSC room.</t>
  </si>
  <si>
    <t>Places will be confirmed within 2 weeks of the deadline date but the session place is still subject to payment being made. Payment must be made within 5 days of a place being offered to secure your child's place for the half-term period, otherwise the place may be lost.</t>
  </si>
  <si>
    <t xml:space="preserve">If payment is not received in full and on time, then your reserved places will be lost. </t>
  </si>
  <si>
    <t>vi</t>
  </si>
  <si>
    <t>No refunds will be offered for any sessions cancelled but please call the staff (01223 495567 ) to let them if your child will not be attending WOSC.</t>
  </si>
  <si>
    <t>vii</t>
  </si>
  <si>
    <t xml:space="preserve">If WOSC is unable to open due to, for example, staff sickness , Covid restrictions, power failure, then the following procedures will apply:
 I) Parents/guardians will be informed at the earliest opportunity via email or phone.
II) Refunds can only be offered if WOSC is closed for a period of 3 consecutive days (or more)’ 
</t>
  </si>
  <si>
    <t xml:space="preserve">New registrations &amp; initiation of regular session bookings are welcome all year round but are subject to availability. </t>
  </si>
  <si>
    <t>ix</t>
  </si>
  <si>
    <t xml:space="preserve">Please note that the  total number of children per session is dependent on staff: children ratios and maximum capacity for our facilities. </t>
  </si>
  <si>
    <t>Bookings made after deadline, including late, adhoc and emergency bookings</t>
  </si>
  <si>
    <t>For bookings being made after the deadline for the holiday club, please email bookings@wosclub.co.uk (if booking at least a week in advance) or speak to a member of staff or call the club telephone number 01223 495567 during club opening hours.
Confirmation of availability will need to be received from a member of staff.</t>
  </si>
  <si>
    <t>Payment at full rate is required immediately. If payment is not received within 5 working days of the session request, then the club reserve the right not to accept your child for future bookings.</t>
  </si>
  <si>
    <t>On confirmation of availability, the staff will make a record of the session(s) required and payment will be checked.  If payment is not received then the club reserve the right not to accept you child child for future bookings.</t>
  </si>
  <si>
    <r>
      <t xml:space="preserve">Payment is prefered by BACS, however cheques will be accepted. </t>
    </r>
    <r>
      <rPr>
        <sz val="11"/>
        <rFont val="Calibri"/>
        <family val="2"/>
      </rPr>
      <t xml:space="preserve">Please note cheques must be received (posted in club postbox) within 5 days of a place being offered. 
Cheques must be made payable to: </t>
    </r>
    <r>
      <rPr>
        <b/>
        <sz val="11"/>
        <rFont val="Calibri"/>
        <family val="2"/>
      </rPr>
      <t>Whittlesford Out of School Club CIO</t>
    </r>
    <r>
      <rPr>
        <i/>
        <sz val="11"/>
        <rFont val="Calibri"/>
        <family val="2"/>
      </rPr>
      <t xml:space="preserve">
</t>
    </r>
    <r>
      <rPr>
        <sz val="11"/>
        <rFont val="Calibri"/>
        <family val="2"/>
      </rPr>
      <t>WOSC Bank account details for BACS:</t>
    </r>
    <r>
      <rPr>
        <i/>
        <sz val="11"/>
        <rFont val="Calibri"/>
        <family val="2"/>
      </rPr>
      <t xml:space="preserve">
Sort code: </t>
    </r>
    <r>
      <rPr>
        <b/>
        <i/>
        <sz val="11"/>
        <rFont val="Calibri"/>
        <family val="2"/>
      </rPr>
      <t>09-01-29</t>
    </r>
    <r>
      <rPr>
        <i/>
        <sz val="11"/>
        <rFont val="Calibri"/>
        <family val="2"/>
      </rPr>
      <t xml:space="preserve">
Account number: </t>
    </r>
    <r>
      <rPr>
        <b/>
        <i/>
        <sz val="11"/>
        <rFont val="Calibri"/>
        <family val="2"/>
      </rPr>
      <t>14319503</t>
    </r>
    <r>
      <rPr>
        <i/>
        <sz val="11"/>
        <rFont val="Calibri"/>
        <family val="2"/>
      </rPr>
      <t xml:space="preserve">
</t>
    </r>
    <r>
      <rPr>
        <sz val="11"/>
        <rFont val="Calibri"/>
        <family val="2"/>
      </rPr>
      <t>Please use child's full name as reference</t>
    </r>
    <r>
      <rPr>
        <sz val="11"/>
        <color theme="1"/>
        <rFont val="Calibri"/>
        <family val="2"/>
      </rPr>
      <t xml:space="preserve">
</t>
    </r>
  </si>
  <si>
    <t>15/04/2024 - 19/04/2024</t>
  </si>
  <si>
    <t>08/04/2024 - 12/04/2024</t>
  </si>
  <si>
    <t>01/04/2024 - 05/04/2024</t>
  </si>
  <si>
    <t>Term Time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</si>
</sst>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00;[Red]\-&quot;£&quot;#,##0.00"/>
    <numFmt numFmtId="166" formatCode="dd/mm/yyyy;@"/>
    <numFmt numFmtId="167" formatCode="dd/mm/yy;@"/>
    <numFmt numFmtId="168" formatCode="&quot;£&quot;#,##0.00"/>
  </numFmts>
  <fonts count="116">
    <font>
      <sz val="11"/>
      <color theme="1"/>
      <name val="Calibri"/>
      <family val="2"/>
    </font>
    <font>
      <sz val="12"/>
      <color indexed="8"/>
      <name val="Calibri"/>
      <family val="2"/>
    </font>
    <font>
      <b/>
      <sz val="11"/>
      <color indexed="8"/>
      <name val="Calibri"/>
      <family val="2"/>
    </font>
    <font>
      <b/>
      <sz val="11"/>
      <color indexed="8"/>
      <name val="Arial"/>
      <family val="2"/>
    </font>
    <font>
      <sz val="11"/>
      <color indexed="8"/>
      <name val="Arial"/>
      <family val="2"/>
    </font>
    <font>
      <b/>
      <sz val="14"/>
      <color indexed="8"/>
      <name val="Calibri"/>
      <family val="2"/>
    </font>
    <font>
      <sz val="11"/>
      <color indexed="40"/>
      <name val="Calibri"/>
      <family val="2"/>
    </font>
    <font>
      <b/>
      <sz val="12"/>
      <color indexed="8"/>
      <name val="Calibri"/>
      <family val="2"/>
    </font>
    <font>
      <sz val="10"/>
      <name val="Arial"/>
      <family val="2"/>
    </font>
    <font>
      <sz val="11"/>
      <color indexed="8"/>
      <name val="Calibri"/>
      <family val="2"/>
    </font>
    <font>
      <sz val="11"/>
      <name val="Calibri"/>
      <family val="2"/>
    </font>
    <font>
      <sz val="9"/>
      <color indexed="8"/>
      <name val="Calibri"/>
      <family val="2"/>
    </font>
    <font>
      <b/>
      <sz val="9"/>
      <color indexed="8"/>
      <name val="Calibri"/>
      <family val="2"/>
    </font>
    <font>
      <sz val="11"/>
      <color indexed="10"/>
      <name val="Calibri"/>
      <family val="4"/>
    </font>
    <font>
      <sz val="11"/>
      <color indexed="55"/>
      <name val="Calibri"/>
      <family val="2"/>
    </font>
    <font>
      <b/>
      <sz val="16"/>
      <color indexed="8"/>
      <name val="Comic Sans MS"/>
      <family val="4"/>
    </font>
    <font>
      <b/>
      <sz val="14"/>
      <color indexed="8"/>
      <name val="Comic Sans MS"/>
      <family val="4"/>
    </font>
    <font>
      <b/>
      <i/>
      <sz val="14"/>
      <color indexed="8"/>
      <name val="Calibri"/>
      <family val="2"/>
    </font>
    <font>
      <b/>
      <sz val="11"/>
      <color indexed="8"/>
      <name val="Comic Sans MS"/>
      <family val="4"/>
    </font>
    <font>
      <b/>
      <sz val="14"/>
      <color indexed="10"/>
      <name val="Calibri"/>
      <family val="2"/>
    </font>
    <font>
      <i/>
      <sz val="14"/>
      <color indexed="10"/>
      <name val="Calibri"/>
      <family val="2"/>
    </font>
    <font>
      <b/>
      <sz val="14"/>
      <color indexed="36"/>
      <name val="Calibri"/>
      <family val="2"/>
    </font>
    <font>
      <i/>
      <sz val="14"/>
      <color indexed="36"/>
      <name val="Calibri"/>
      <family val="2"/>
    </font>
    <font>
      <b/>
      <sz val="10"/>
      <color indexed="8"/>
      <name val="Arial"/>
      <family val="2"/>
    </font>
    <font>
      <b/>
      <sz val="9"/>
      <color indexed="8"/>
      <name val="Arial"/>
      <family val="2"/>
    </font>
    <font>
      <sz val="15"/>
      <color indexed="8"/>
      <name val="Arial"/>
      <family val="2"/>
    </font>
    <font>
      <sz val="10"/>
      <color indexed="8"/>
      <name val="Arial"/>
      <family val="2"/>
    </font>
    <font>
      <b/>
      <sz val="15"/>
      <color indexed="8"/>
      <name val="Arial"/>
      <family val="2"/>
    </font>
    <font>
      <sz val="9"/>
      <color indexed="8"/>
      <name val="Arial"/>
      <family val="2"/>
    </font>
    <font>
      <b/>
      <sz val="10"/>
      <color indexed="10"/>
      <name val="Comic Sans MS"/>
      <family val="4"/>
    </font>
    <font>
      <b/>
      <sz val="12"/>
      <color indexed="8"/>
      <name val="Arial"/>
      <family val="2"/>
    </font>
    <font>
      <sz val="11"/>
      <color indexed="8"/>
      <name val="Comic Sans MS"/>
      <family val="4"/>
    </font>
    <font>
      <b/>
      <sz val="12"/>
      <name val="Comic Sans MS"/>
      <family val="4"/>
    </font>
    <font>
      <b/>
      <sz val="10"/>
      <color indexed="8"/>
      <name val="Comic Sans MS"/>
      <family val="4"/>
    </font>
    <font>
      <sz val="9"/>
      <color indexed="23"/>
      <name val="Comic Sans MS"/>
      <family val="4"/>
    </font>
    <font>
      <sz val="9"/>
      <color indexed="23"/>
      <name val="Calibri"/>
      <family val="2"/>
    </font>
    <font>
      <sz val="10"/>
      <color indexed="8"/>
      <name val="Times New Roman"/>
      <family val="1"/>
    </font>
    <font>
      <sz val="10"/>
      <color indexed="10"/>
      <name val="Comic Sans MS"/>
      <family val="4"/>
    </font>
    <font>
      <sz val="10"/>
      <color indexed="8"/>
      <name val="Comic Sans MS"/>
      <family val="4"/>
    </font>
    <font>
      <b/>
      <sz val="16"/>
      <color indexed="8"/>
      <name val="Calibri"/>
      <family val="2"/>
    </font>
    <font>
      <sz val="11"/>
      <color indexed="9"/>
      <name val="Calibri"/>
      <family val="2"/>
    </font>
    <font>
      <b/>
      <sz val="11"/>
      <color indexed="8"/>
      <name val="Gill Sans Light"/>
      <family val="0"/>
    </font>
    <font>
      <b/>
      <sz val="11"/>
      <name val="Arial"/>
      <family val="2"/>
    </font>
    <font>
      <b/>
      <sz val="11"/>
      <name val="Calibri"/>
      <family val="2"/>
    </font>
    <font>
      <i/>
      <sz val="11"/>
      <name val="Calibri"/>
      <family val="2"/>
    </font>
    <font>
      <b/>
      <i/>
      <sz val="11"/>
      <name val="Calibri"/>
      <family val="2"/>
    </font>
    <font>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
      <b/>
      <sz val="14"/>
      <color theme="1"/>
      <name val="Calibri"/>
      <family val="2"/>
    </font>
    <font>
      <sz val="11"/>
      <color rgb="FF00B0F0"/>
      <name val="Calibri"/>
      <family val="2"/>
    </font>
    <font>
      <b/>
      <sz val="9"/>
      <color theme="1"/>
      <name val="Calibri"/>
      <family val="2"/>
    </font>
    <font>
      <sz val="9"/>
      <color theme="1"/>
      <name val="Calibri"/>
      <family val="2"/>
    </font>
    <font>
      <b/>
      <sz val="11"/>
      <color theme="1"/>
      <name val="Arial"/>
      <family val="2"/>
    </font>
    <font>
      <sz val="11"/>
      <color theme="1"/>
      <name val="Arial"/>
      <family val="2"/>
    </font>
    <font>
      <sz val="11"/>
      <color theme="0" tint="-0.24997000396251678"/>
      <name val="Calibri"/>
      <family val="2"/>
    </font>
    <font>
      <i/>
      <sz val="14"/>
      <color rgb="FFFF0000"/>
      <name val="Calibri"/>
      <family val="2"/>
    </font>
    <font>
      <sz val="11"/>
      <color rgb="FFFF0000"/>
      <name val="Calibri"/>
      <family val="2"/>
    </font>
    <font>
      <i/>
      <sz val="14"/>
      <color rgb="FF7030A0"/>
      <name val="Calibri"/>
      <family val="2"/>
    </font>
    <font>
      <b/>
      <sz val="11"/>
      <color theme="1"/>
      <name val="Comic Sans MS"/>
      <family val="4"/>
    </font>
    <font>
      <b/>
      <sz val="10"/>
      <color theme="1"/>
      <name val="Arial"/>
      <family val="2"/>
    </font>
    <font>
      <b/>
      <sz val="9"/>
      <color theme="1"/>
      <name val="Arial"/>
      <family val="2"/>
    </font>
    <font>
      <sz val="15"/>
      <color theme="1"/>
      <name val="Arial"/>
      <family val="2"/>
    </font>
    <font>
      <sz val="10"/>
      <color theme="1"/>
      <name val="Arial"/>
      <family val="2"/>
    </font>
    <font>
      <b/>
      <sz val="15"/>
      <color theme="1"/>
      <name val="Arial"/>
      <family val="2"/>
    </font>
    <font>
      <sz val="9"/>
      <color theme="1"/>
      <name val="Arial"/>
      <family val="2"/>
    </font>
    <font>
      <b/>
      <sz val="12"/>
      <color theme="1"/>
      <name val="Arial"/>
      <family val="2"/>
    </font>
    <font>
      <b/>
      <sz val="10"/>
      <color rgb="FFFF0000"/>
      <name val="Comic Sans MS"/>
      <family val="4"/>
    </font>
    <font>
      <sz val="11"/>
      <color theme="1"/>
      <name val="Comic Sans MS"/>
      <family val="4"/>
    </font>
    <font>
      <b/>
      <sz val="10"/>
      <color theme="1"/>
      <name val="Comic Sans MS"/>
      <family val="4"/>
    </font>
    <font>
      <sz val="9"/>
      <color theme="0" tint="-0.4999699890613556"/>
      <name val="Comic Sans MS"/>
      <family val="4"/>
    </font>
    <font>
      <sz val="9"/>
      <color theme="0" tint="-0.4999699890613556"/>
      <name val="Calibri"/>
      <family val="2"/>
    </font>
    <font>
      <sz val="10"/>
      <color theme="1"/>
      <name val="Times New Roman"/>
      <family val="1"/>
    </font>
    <font>
      <sz val="10"/>
      <color rgb="FFFF0000"/>
      <name val="Comic Sans MS"/>
      <family val="4"/>
    </font>
    <font>
      <sz val="10"/>
      <color theme="1"/>
      <name val="Comic Sans MS"/>
      <family val="4"/>
    </font>
    <font>
      <b/>
      <sz val="16"/>
      <color theme="1"/>
      <name val="Calibri"/>
      <family val="2"/>
    </font>
    <font>
      <sz val="11"/>
      <color theme="0"/>
      <name val="Calibri"/>
      <family val="2"/>
    </font>
    <font>
      <sz val="11"/>
      <color rgb="FF000000"/>
      <name val="Calibri"/>
      <family val="2"/>
    </font>
    <font>
      <b/>
      <sz val="11"/>
      <color rgb="FF000000"/>
      <name val="Gill Sans Light"/>
      <family val="0"/>
    </font>
    <font>
      <sz val="11"/>
      <color rgb="FF201F1E"/>
      <name val="Calibri"/>
      <family val="2"/>
    </font>
    <font>
      <b/>
      <sz val="16"/>
      <color theme="1"/>
      <name val="Comic Sans MS"/>
      <family val="4"/>
    </font>
    <font>
      <b/>
      <i/>
      <sz val="14"/>
      <color theme="1"/>
      <name val="Calibri"/>
      <family val="2"/>
    </font>
    <font>
      <b/>
      <sz val="14"/>
      <color theme="1"/>
      <name val="Comic Sans MS"/>
      <family val="4"/>
    </font>
    <font>
      <b/>
      <sz val="14"/>
      <color rgb="FFFF0000"/>
      <name val="Calibri"/>
      <family val="2"/>
    </font>
    <font>
      <b/>
      <sz val="14"/>
      <color rgb="FF7030A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24997000396251678"/>
        <bgColor indexed="64"/>
      </patternFill>
    </fill>
    <fill>
      <patternFill patternType="solid">
        <fgColor rgb="FFFFFFFF"/>
        <bgColor indexed="64"/>
      </patternFill>
    </fill>
    <fill>
      <patternFill patternType="solid">
        <fgColor theme="3" tint="0.7999799847602844"/>
        <bgColor indexed="64"/>
      </patternFill>
    </fill>
    <fill>
      <patternFill patternType="solid">
        <fgColor rgb="FF4D4D4D"/>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style="medium"/>
    </border>
    <border>
      <left style="medium"/>
      <right/>
      <top/>
      <bottom style="medium"/>
    </border>
    <border>
      <left/>
      <right/>
      <top/>
      <bottom style="thin"/>
    </border>
    <border>
      <left style="thin"/>
      <right/>
      <top style="thin"/>
      <bottom style="thin"/>
    </border>
    <border>
      <left/>
      <right style="thin"/>
      <top style="thin"/>
      <bottom style="thin"/>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thin"/>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style="medium">
        <color rgb="FF000000"/>
      </left>
      <right/>
      <top/>
      <bottom style="medium">
        <color rgb="FF000000"/>
      </bottom>
    </border>
    <border>
      <left/>
      <right/>
      <top/>
      <bottom style="medium"/>
    </border>
    <border>
      <left/>
      <right style="medium"/>
      <top/>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style="medium"/>
      <right style="medium">
        <color rgb="FF000000"/>
      </right>
      <top style="medium"/>
      <bottom style="medium"/>
    </border>
    <border>
      <left/>
      <right style="medium">
        <color rgb="FF000000"/>
      </right>
      <top style="medium"/>
      <bottom style="medium"/>
    </border>
    <border>
      <left/>
      <right style="medium"/>
      <top style="medium"/>
      <bottom style="medium"/>
    </border>
    <border>
      <left/>
      <right style="medium"/>
      <top style="medium"/>
      <bottom style="thin"/>
    </border>
    <border>
      <left style="medium">
        <color rgb="FF000000"/>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top/>
      <bottom style="thin"/>
    </border>
    <border>
      <left style="medium"/>
      <right style="medium"/>
      <top style="thin"/>
      <bottom style="thin">
        <color rgb="FF000000"/>
      </bottom>
    </border>
    <border>
      <left style="medium">
        <color rgb="FF000000"/>
      </left>
      <right/>
      <top style="thin"/>
      <bottom style="thin">
        <color rgb="FF000000"/>
      </bottom>
    </border>
    <border>
      <left style="thin"/>
      <right style="medium"/>
      <top style="medium"/>
      <bottom style="medium"/>
    </border>
    <border>
      <left/>
      <right/>
      <top/>
      <bottom style="medium">
        <color rgb="FF000000"/>
      </bottom>
    </border>
    <border>
      <left/>
      <right/>
      <top style="thin"/>
      <bottom style="thin"/>
    </border>
    <border>
      <left/>
      <right/>
      <top style="thin"/>
      <bottom/>
    </border>
    <border>
      <left style="medium"/>
      <right style="medium"/>
      <top style="medium"/>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8"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5">
    <xf numFmtId="0" fontId="0" fillId="0" borderId="0" xfId="0" applyFont="1" applyAlignment="1">
      <alignment/>
    </xf>
    <xf numFmtId="0" fontId="0" fillId="0" borderId="10" xfId="0" applyBorder="1" applyAlignment="1">
      <alignment/>
    </xf>
    <xf numFmtId="0" fontId="79" fillId="0" borderId="11" xfId="0" applyFont="1" applyBorder="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0" fillId="0" borderId="0" xfId="0" applyAlignment="1">
      <alignment wrapText="1"/>
    </xf>
    <xf numFmtId="0" fontId="0" fillId="0" borderId="0" xfId="0" applyAlignment="1">
      <alignment vertical="top" wrapText="1"/>
    </xf>
    <xf numFmtId="0" fontId="82" fillId="0" borderId="0" xfId="0" applyFont="1" applyAlignment="1">
      <alignment horizontal="right" vertical="top"/>
    </xf>
    <xf numFmtId="0" fontId="79" fillId="0" borderId="12" xfId="0" applyFont="1" applyBorder="1" applyAlignment="1">
      <alignment/>
    </xf>
    <xf numFmtId="0" fontId="0" fillId="0" borderId="13" xfId="0" applyBorder="1" applyAlignment="1">
      <alignment wrapText="1"/>
    </xf>
    <xf numFmtId="0" fontId="82" fillId="0" borderId="14" xfId="0" applyFont="1" applyBorder="1" applyAlignment="1">
      <alignment horizontal="right"/>
    </xf>
    <xf numFmtId="0" fontId="0" fillId="0" borderId="15" xfId="0" applyBorder="1" applyAlignment="1">
      <alignment vertical="top"/>
    </xf>
    <xf numFmtId="0" fontId="0" fillId="0" borderId="15" xfId="0" applyBorder="1" applyAlignment="1">
      <alignment vertical="top" wrapText="1"/>
    </xf>
    <xf numFmtId="0" fontId="82" fillId="0" borderId="16" xfId="0" applyFont="1" applyBorder="1" applyAlignment="1">
      <alignment horizontal="right"/>
    </xf>
    <xf numFmtId="0" fontId="0" fillId="0" borderId="17" xfId="0" applyBorder="1" applyAlignment="1">
      <alignment vertical="top" wrapText="1"/>
    </xf>
    <xf numFmtId="0" fontId="0" fillId="0" borderId="13" xfId="0" applyBorder="1" applyAlignment="1">
      <alignment vertical="top" wrapText="1"/>
    </xf>
    <xf numFmtId="0" fontId="82" fillId="0" borderId="16" xfId="0" applyFont="1" applyBorder="1" applyAlignment="1">
      <alignment horizontal="right" vertical="top"/>
    </xf>
    <xf numFmtId="0" fontId="82" fillId="0" borderId="14" xfId="0" applyFont="1" applyBorder="1" applyAlignment="1">
      <alignment horizontal="right" vertical="top"/>
    </xf>
    <xf numFmtId="0" fontId="83" fillId="0" borderId="14" xfId="0" applyFont="1" applyBorder="1" applyAlignment="1">
      <alignment horizontal="right" vertical="top"/>
    </xf>
    <xf numFmtId="0" fontId="0" fillId="0" borderId="15" xfId="0" applyBorder="1" applyAlignment="1">
      <alignment wrapText="1"/>
    </xf>
    <xf numFmtId="0" fontId="0" fillId="0" borderId="17" xfId="0" applyBorder="1" applyAlignment="1">
      <alignment wrapText="1"/>
    </xf>
    <xf numFmtId="0" fontId="84" fillId="5" borderId="18" xfId="0" applyFont="1" applyFill="1" applyBorder="1" applyAlignment="1">
      <alignment/>
    </xf>
    <xf numFmtId="164" fontId="85" fillId="5" borderId="19" xfId="0" applyNumberFormat="1" applyFont="1" applyFill="1" applyBorder="1" applyAlignment="1">
      <alignment horizontal="center"/>
    </xf>
    <xf numFmtId="0" fontId="84" fillId="11" borderId="20" xfId="0" applyFont="1" applyFill="1" applyBorder="1" applyAlignment="1">
      <alignment/>
    </xf>
    <xf numFmtId="164" fontId="85" fillId="11" borderId="21" xfId="0" applyNumberFormat="1" applyFont="1" applyFill="1" applyBorder="1" applyAlignment="1">
      <alignment horizontal="center"/>
    </xf>
    <xf numFmtId="164" fontId="85" fillId="33" borderId="22" xfId="0" applyNumberFormat="1" applyFont="1" applyFill="1" applyBorder="1" applyAlignment="1">
      <alignment horizontal="center" vertical="center" wrapText="1"/>
    </xf>
    <xf numFmtId="0" fontId="84" fillId="17" borderId="20" xfId="0" applyFont="1" applyFill="1" applyBorder="1" applyAlignment="1">
      <alignment/>
    </xf>
    <xf numFmtId="164" fontId="85" fillId="17" borderId="22" xfId="0" applyNumberFormat="1" applyFont="1" applyFill="1" applyBorder="1" applyAlignment="1">
      <alignment horizontal="center" vertical="center" wrapText="1"/>
    </xf>
    <xf numFmtId="0" fontId="84" fillId="33" borderId="23" xfId="0" applyFont="1" applyFill="1" applyBorder="1" applyAlignment="1">
      <alignment/>
    </xf>
    <xf numFmtId="0" fontId="0" fillId="0" borderId="0" xfId="0" applyFont="1" applyAlignment="1">
      <alignment vertical="center"/>
    </xf>
    <xf numFmtId="0" fontId="0" fillId="0" borderId="0" xfId="0" applyFont="1" applyAlignment="1">
      <alignment/>
    </xf>
    <xf numFmtId="14" fontId="86" fillId="0" borderId="0" xfId="0" applyNumberFormat="1" applyFont="1" applyAlignment="1">
      <alignment/>
    </xf>
    <xf numFmtId="0" fontId="0" fillId="0" borderId="24" xfId="0" applyFont="1" applyBorder="1" applyAlignment="1">
      <alignment vertical="center"/>
    </xf>
    <xf numFmtId="14" fontId="87" fillId="0" borderId="25" xfId="0" applyNumberFormat="1" applyFont="1" applyBorder="1" applyAlignment="1">
      <alignment horizontal="right"/>
    </xf>
    <xf numFmtId="0" fontId="87" fillId="0" borderId="26" xfId="0" applyFont="1" applyBorder="1" applyAlignment="1">
      <alignment horizontal="left"/>
    </xf>
    <xf numFmtId="0" fontId="88" fillId="0" borderId="0" xfId="0" applyFont="1" applyAlignment="1">
      <alignment/>
    </xf>
    <xf numFmtId="14" fontId="89" fillId="0" borderId="25" xfId="0" applyNumberFormat="1" applyFont="1" applyBorder="1" applyAlignment="1">
      <alignment horizontal="left"/>
    </xf>
    <xf numFmtId="20" fontId="89" fillId="0" borderId="26" xfId="0" applyNumberFormat="1" applyFont="1" applyBorder="1" applyAlignment="1">
      <alignment horizontal="left"/>
    </xf>
    <xf numFmtId="0" fontId="0" fillId="0" borderId="0" xfId="0" applyFont="1" applyAlignment="1" quotePrefix="1">
      <alignment horizontal="center" wrapText="1"/>
    </xf>
    <xf numFmtId="0" fontId="0" fillId="0" borderId="0" xfId="0" applyFont="1" applyAlignment="1">
      <alignment horizontal="center"/>
    </xf>
    <xf numFmtId="0" fontId="90" fillId="17" borderId="27" xfId="0" applyFont="1" applyFill="1" applyBorder="1" applyAlignment="1">
      <alignment horizontal="center" vertical="center"/>
    </xf>
    <xf numFmtId="14" fontId="91" fillId="0" borderId="0" xfId="0" applyNumberFormat="1" applyFont="1" applyAlignment="1">
      <alignment horizontal="center" vertical="center" wrapText="1"/>
    </xf>
    <xf numFmtId="0" fontId="92" fillId="0" borderId="0" xfId="0" applyFont="1" applyAlignment="1">
      <alignment horizontal="center" vertical="center" wrapText="1"/>
    </xf>
    <xf numFmtId="0" fontId="93" fillId="34" borderId="0" xfId="0" applyFont="1" applyFill="1" applyAlignment="1">
      <alignment horizontal="center" vertical="center" wrapText="1"/>
    </xf>
    <xf numFmtId="0" fontId="94" fillId="34" borderId="0" xfId="0" applyFont="1" applyFill="1" applyAlignment="1">
      <alignment horizontal="center" vertical="center" wrapText="1"/>
    </xf>
    <xf numFmtId="0" fontId="0" fillId="0" borderId="0" xfId="0" applyFont="1" applyAlignment="1" applyProtection="1">
      <alignment/>
      <protection locked="0"/>
    </xf>
    <xf numFmtId="0" fontId="95" fillId="17" borderId="28" xfId="0" applyFont="1" applyFill="1" applyBorder="1" applyAlignment="1">
      <alignment horizontal="center" vertical="center" wrapText="1"/>
    </xf>
    <xf numFmtId="0" fontId="95" fillId="17" borderId="29" xfId="0" applyFont="1" applyFill="1" applyBorder="1" applyAlignment="1">
      <alignment horizontal="center" vertical="center" wrapText="1"/>
    </xf>
    <xf numFmtId="0" fontId="95" fillId="17" borderId="11" xfId="0" applyFont="1" applyFill="1" applyBorder="1" applyAlignment="1">
      <alignment horizontal="center" vertical="center" wrapText="1"/>
    </xf>
    <xf numFmtId="0" fontId="95" fillId="17" borderId="30" xfId="0" applyFont="1" applyFill="1" applyBorder="1" applyAlignment="1">
      <alignment horizontal="center" vertical="center" wrapText="1"/>
    </xf>
    <xf numFmtId="0" fontId="91" fillId="0" borderId="11" xfId="0" applyFont="1" applyBorder="1" applyAlignment="1">
      <alignment horizontal="center" vertical="center" wrapText="1"/>
    </xf>
    <xf numFmtId="0" fontId="96" fillId="0" borderId="0" xfId="0" applyFont="1" applyAlignment="1">
      <alignment horizontal="left" vertical="center"/>
    </xf>
    <xf numFmtId="0" fontId="93" fillId="34" borderId="0" xfId="0" applyFont="1" applyFill="1" applyAlignment="1">
      <alignment horizontal="center" vertical="center"/>
    </xf>
    <xf numFmtId="0" fontId="94" fillId="34" borderId="0" xfId="0" applyFont="1" applyFill="1" applyAlignment="1">
      <alignment horizontal="center" vertical="center"/>
    </xf>
    <xf numFmtId="0" fontId="97" fillId="34" borderId="31" xfId="0" applyFont="1" applyFill="1" applyBorder="1" applyAlignment="1">
      <alignment horizontal="center" vertical="center" wrapText="1"/>
    </xf>
    <xf numFmtId="0" fontId="98" fillId="0" borderId="0" xfId="0" applyFont="1" applyAlignment="1">
      <alignment horizontal="left" vertical="center" wrapText="1"/>
    </xf>
    <xf numFmtId="0" fontId="97" fillId="34" borderId="0" xfId="0" applyFont="1" applyFill="1" applyAlignment="1">
      <alignment horizontal="center" vertical="center" wrapText="1"/>
    </xf>
    <xf numFmtId="168" fontId="0" fillId="2" borderId="27" xfId="0" applyNumberFormat="1" applyFont="1" applyFill="1" applyBorder="1" applyAlignment="1" applyProtection="1">
      <alignment/>
      <protection locked="0"/>
    </xf>
    <xf numFmtId="0" fontId="99" fillId="0" borderId="27"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26" xfId="0" applyFont="1" applyBorder="1" applyAlignment="1">
      <alignment horizontal="center" vertical="center" wrapText="1"/>
    </xf>
    <xf numFmtId="0" fontId="100" fillId="17" borderId="27" xfId="0" applyFont="1" applyFill="1" applyBorder="1" applyAlignment="1">
      <alignment/>
    </xf>
    <xf numFmtId="0" fontId="100" fillId="0" borderId="0" xfId="0" applyFont="1" applyAlignment="1">
      <alignment/>
    </xf>
    <xf numFmtId="0" fontId="32" fillId="0" borderId="0" xfId="0" applyFont="1" applyAlignment="1">
      <alignment horizontal="center" vertical="center" wrapText="1"/>
    </xf>
    <xf numFmtId="0" fontId="100" fillId="34" borderId="0" xfId="0" applyFont="1" applyFill="1" applyAlignment="1">
      <alignment horizontal="left" vertical="center"/>
    </xf>
    <xf numFmtId="0" fontId="90" fillId="34" borderId="0" xfId="0" applyFont="1" applyFill="1" applyAlignment="1">
      <alignment horizontal="left" vertical="center"/>
    </xf>
    <xf numFmtId="168" fontId="0" fillId="0" borderId="27" xfId="0" applyNumberFormat="1" applyFont="1" applyBorder="1" applyAlignment="1">
      <alignment/>
    </xf>
    <xf numFmtId="0" fontId="91" fillId="0" borderId="0" xfId="0" applyFont="1" applyAlignment="1">
      <alignment horizontal="center" vertical="center" wrapText="1"/>
    </xf>
    <xf numFmtId="0" fontId="101" fillId="0" borderId="27" xfId="0" applyFont="1" applyBorder="1" applyAlignment="1">
      <alignment/>
    </xf>
    <xf numFmtId="0" fontId="102" fillId="0" borderId="27" xfId="0" applyFont="1" applyBorder="1" applyAlignment="1">
      <alignment horizontal="center"/>
    </xf>
    <xf numFmtId="0" fontId="79" fillId="0" borderId="11" xfId="0" applyFont="1" applyBorder="1" applyAlignment="1">
      <alignment/>
    </xf>
    <xf numFmtId="167" fontId="0" fillId="0" borderId="27" xfId="0" applyNumberFormat="1" applyFont="1" applyBorder="1" applyAlignment="1">
      <alignment/>
    </xf>
    <xf numFmtId="164" fontId="84" fillId="5" borderId="18" xfId="0" applyNumberFormat="1" applyFont="1" applyFill="1" applyBorder="1" applyAlignment="1">
      <alignment/>
    </xf>
    <xf numFmtId="164" fontId="84" fillId="5" borderId="19" xfId="0" applyNumberFormat="1" applyFont="1" applyFill="1" applyBorder="1" applyAlignment="1">
      <alignment/>
    </xf>
    <xf numFmtId="164" fontId="84" fillId="11" borderId="18" xfId="0" applyNumberFormat="1" applyFont="1" applyFill="1" applyBorder="1" applyAlignment="1">
      <alignment/>
    </xf>
    <xf numFmtId="164" fontId="84" fillId="11" borderId="19" xfId="0" applyNumberFormat="1" applyFont="1" applyFill="1" applyBorder="1" applyAlignment="1">
      <alignment/>
    </xf>
    <xf numFmtId="164" fontId="84" fillId="17" borderId="18" xfId="0" applyNumberFormat="1" applyFont="1" applyFill="1" applyBorder="1" applyAlignment="1">
      <alignment/>
    </xf>
    <xf numFmtId="164" fontId="84" fillId="17" borderId="19" xfId="0" applyNumberFormat="1" applyFont="1" applyFill="1" applyBorder="1" applyAlignment="1">
      <alignment/>
    </xf>
    <xf numFmtId="164" fontId="84" fillId="33" borderId="10" xfId="0" applyNumberFormat="1" applyFont="1" applyFill="1" applyBorder="1" applyAlignment="1">
      <alignment/>
    </xf>
    <xf numFmtId="164" fontId="84" fillId="33" borderId="11" xfId="0" applyNumberFormat="1" applyFont="1" applyFill="1" applyBorder="1" applyAlignment="1">
      <alignment/>
    </xf>
    <xf numFmtId="0" fontId="103" fillId="0" borderId="0" xfId="0" applyFont="1" applyAlignment="1">
      <alignment vertical="center" wrapText="1"/>
    </xf>
    <xf numFmtId="0" fontId="103" fillId="0" borderId="0" xfId="0" applyFont="1" applyAlignment="1">
      <alignment horizontal="left" vertical="center"/>
    </xf>
    <xf numFmtId="0" fontId="104" fillId="0" borderId="0" xfId="0" applyFont="1" applyAlignment="1">
      <alignment/>
    </xf>
    <xf numFmtId="0" fontId="105" fillId="0" borderId="0" xfId="0" applyFont="1" applyAlignment="1">
      <alignment/>
    </xf>
    <xf numFmtId="22" fontId="0" fillId="0" borderId="0" xfId="0" applyNumberFormat="1" applyFont="1" applyAlignment="1" applyProtection="1">
      <alignment/>
      <protection locked="0"/>
    </xf>
    <xf numFmtId="0" fontId="79" fillId="0" borderId="0" xfId="0" applyFont="1" applyAlignment="1">
      <alignment/>
    </xf>
    <xf numFmtId="0" fontId="0" fillId="0" borderId="0" xfId="0" applyFont="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106" fillId="0" borderId="0" xfId="0" applyFont="1" applyAlignment="1">
      <alignment/>
    </xf>
    <xf numFmtId="0" fontId="79" fillId="0" borderId="35" xfId="0" applyFont="1" applyBorder="1" applyAlignment="1">
      <alignment/>
    </xf>
    <xf numFmtId="0" fontId="0" fillId="2" borderId="27" xfId="0" applyFont="1" applyFill="1" applyBorder="1" applyAlignment="1" applyProtection="1">
      <alignment/>
      <protection locked="0"/>
    </xf>
    <xf numFmtId="0" fontId="0" fillId="0" borderId="36" xfId="0" applyFont="1" applyBorder="1" applyAlignment="1">
      <alignment/>
    </xf>
    <xf numFmtId="0" fontId="0" fillId="0" borderId="10" xfId="0" applyFont="1" applyBorder="1" applyAlignment="1">
      <alignment/>
    </xf>
    <xf numFmtId="0" fontId="79" fillId="0" borderId="11" xfId="0" applyFont="1" applyBorder="1" applyAlignment="1">
      <alignment/>
    </xf>
    <xf numFmtId="0" fontId="84" fillId="5" borderId="20" xfId="0" applyFont="1" applyFill="1" applyBorder="1" applyAlignment="1">
      <alignment/>
    </xf>
    <xf numFmtId="0" fontId="0" fillId="0" borderId="0" xfId="0" applyFont="1" applyAlignment="1" applyProtection="1">
      <alignment/>
      <protection locked="0"/>
    </xf>
    <xf numFmtId="0" fontId="84" fillId="11" borderId="37" xfId="0" applyFont="1" applyFill="1" applyBorder="1" applyAlignment="1">
      <alignment/>
    </xf>
    <xf numFmtId="166" fontId="0" fillId="2" borderId="27" xfId="0" applyNumberFormat="1" applyFont="1" applyFill="1" applyBorder="1" applyAlignment="1" applyProtection="1">
      <alignment/>
      <protection locked="0"/>
    </xf>
    <xf numFmtId="0" fontId="88" fillId="0" borderId="0" xfId="0" applyFont="1" applyAlignment="1">
      <alignment/>
    </xf>
    <xf numFmtId="0" fontId="84" fillId="33" borderId="38" xfId="0" applyFont="1" applyFill="1" applyBorder="1" applyAlignment="1" applyProtection="1">
      <alignment horizontal="left" vertical="center" wrapText="1"/>
      <protection locked="0"/>
    </xf>
    <xf numFmtId="14" fontId="0" fillId="35" borderId="27" xfId="0" applyNumberFormat="1" applyFont="1" applyFill="1" applyBorder="1" applyAlignment="1">
      <alignment/>
    </xf>
    <xf numFmtId="167" fontId="0" fillId="0" borderId="0" xfId="0" applyNumberFormat="1" applyFont="1" applyAlignment="1">
      <alignment/>
    </xf>
    <xf numFmtId="0" fontId="0" fillId="0" borderId="0" xfId="0" applyFont="1" applyAlignment="1">
      <alignment horizontal="center"/>
    </xf>
    <xf numFmtId="0" fontId="107" fillId="36" borderId="11" xfId="0" applyFont="1" applyFill="1" applyBorder="1" applyAlignment="1">
      <alignment horizontal="center" wrapText="1"/>
    </xf>
    <xf numFmtId="0" fontId="0" fillId="37" borderId="27" xfId="0" applyFont="1" applyFill="1" applyBorder="1" applyAlignment="1">
      <alignment/>
    </xf>
    <xf numFmtId="0" fontId="108" fillId="0" borderId="0" xfId="0" applyFont="1" applyAlignment="1">
      <alignment vertical="center"/>
    </xf>
    <xf numFmtId="165" fontId="108" fillId="0" borderId="0" xfId="0" applyNumberFormat="1" applyFont="1" applyAlignment="1">
      <alignment horizontal="right" vertical="center"/>
    </xf>
    <xf numFmtId="0" fontId="0" fillId="0" borderId="35" xfId="0" applyFont="1" applyBorder="1" applyAlignment="1">
      <alignment/>
    </xf>
    <xf numFmtId="0" fontId="109" fillId="0" borderId="0" xfId="0" applyFont="1" applyAlignment="1">
      <alignment horizontal="center" vertical="center"/>
    </xf>
    <xf numFmtId="0" fontId="0" fillId="0" borderId="23" xfId="0" applyFont="1" applyBorder="1" applyAlignment="1">
      <alignment/>
    </xf>
    <xf numFmtId="0" fontId="0" fillId="0" borderId="39" xfId="0" applyFont="1" applyBorder="1" applyAlignment="1">
      <alignment/>
    </xf>
    <xf numFmtId="0" fontId="0" fillId="0" borderId="40" xfId="0" applyFont="1" applyBorder="1" applyAlignment="1">
      <alignment/>
    </xf>
    <xf numFmtId="0" fontId="84" fillId="34" borderId="41" xfId="0" applyFont="1" applyFill="1" applyBorder="1" applyAlignment="1">
      <alignment horizontal="center" vertical="center" wrapText="1"/>
    </xf>
    <xf numFmtId="0" fontId="84" fillId="5" borderId="42" xfId="0" applyFont="1" applyFill="1" applyBorder="1" applyAlignment="1">
      <alignment horizontal="center" vertical="center" wrapText="1"/>
    </xf>
    <xf numFmtId="0" fontId="84" fillId="5" borderId="43" xfId="0" applyFont="1" applyFill="1" applyBorder="1" applyAlignment="1" applyProtection="1">
      <alignment horizontal="center" vertical="center" wrapText="1"/>
      <protection locked="0"/>
    </xf>
    <xf numFmtId="0" fontId="84" fillId="5" borderId="44" xfId="0" applyFont="1" applyFill="1" applyBorder="1" applyAlignment="1" applyProtection="1">
      <alignment horizontal="center" vertical="center" wrapText="1"/>
      <protection locked="0"/>
    </xf>
    <xf numFmtId="0" fontId="84" fillId="5" borderId="45" xfId="0" applyFont="1" applyFill="1" applyBorder="1" applyAlignment="1" applyProtection="1">
      <alignment horizontal="center" vertical="center" wrapText="1"/>
      <protection locked="0"/>
    </xf>
    <xf numFmtId="164" fontId="0" fillId="0" borderId="46" xfId="0" applyNumberFormat="1" applyFont="1" applyBorder="1" applyAlignment="1">
      <alignment/>
    </xf>
    <xf numFmtId="0" fontId="0" fillId="0" borderId="47" xfId="0" applyFont="1" applyBorder="1" applyAlignment="1">
      <alignment horizontal="center" vertical="center" wrapText="1"/>
    </xf>
    <xf numFmtId="0" fontId="42" fillId="11" borderId="48" xfId="0" applyFont="1" applyFill="1" applyBorder="1" applyAlignment="1">
      <alignment horizontal="center" vertical="center" wrapText="1"/>
    </xf>
    <xf numFmtId="0" fontId="42" fillId="11" borderId="48" xfId="0" applyFont="1" applyFill="1" applyBorder="1" applyAlignment="1" applyProtection="1">
      <alignment horizontal="center" vertical="center" wrapText="1"/>
      <protection locked="0"/>
    </xf>
    <xf numFmtId="164" fontId="0" fillId="0" borderId="34" xfId="0" applyNumberFormat="1" applyFont="1" applyBorder="1" applyAlignment="1">
      <alignment/>
    </xf>
    <xf numFmtId="0" fontId="0" fillId="0" borderId="49" xfId="0" applyFont="1" applyBorder="1" applyAlignment="1">
      <alignment horizontal="center" vertical="center" wrapText="1"/>
    </xf>
    <xf numFmtId="0" fontId="84" fillId="17" borderId="49" xfId="0" applyFont="1" applyFill="1" applyBorder="1" applyAlignment="1">
      <alignment horizontal="center" vertical="center" wrapText="1"/>
    </xf>
    <xf numFmtId="0" fontId="84" fillId="17" borderId="49" xfId="0" applyFont="1" applyFill="1" applyBorder="1" applyAlignment="1" applyProtection="1">
      <alignment horizontal="center" vertical="center" wrapText="1"/>
      <protection locked="0"/>
    </xf>
    <xf numFmtId="0" fontId="84" fillId="17" borderId="38" xfId="0" applyFont="1" applyFill="1" applyBorder="1" applyAlignment="1" applyProtection="1">
      <alignment horizontal="center" vertical="center" wrapText="1"/>
      <protection locked="0"/>
    </xf>
    <xf numFmtId="164" fontId="0" fillId="0" borderId="11" xfId="0" applyNumberFormat="1" applyFont="1" applyBorder="1" applyAlignment="1">
      <alignment/>
    </xf>
    <xf numFmtId="0" fontId="84" fillId="33" borderId="49" xfId="0" applyFont="1" applyFill="1" applyBorder="1" applyAlignment="1">
      <alignment horizontal="center" vertical="center" wrapText="1"/>
    </xf>
    <xf numFmtId="0" fontId="84" fillId="33" borderId="49" xfId="0" applyFont="1" applyFill="1" applyBorder="1" applyAlignment="1" applyProtection="1">
      <alignment horizontal="center" vertical="center" wrapText="1"/>
      <protection locked="0"/>
    </xf>
    <xf numFmtId="0" fontId="84" fillId="33" borderId="38" xfId="0" applyFont="1" applyFill="1" applyBorder="1" applyAlignment="1" applyProtection="1">
      <alignment horizontal="center" vertical="center" wrapText="1"/>
      <protection locked="0"/>
    </xf>
    <xf numFmtId="0" fontId="10" fillId="0" borderId="0" xfId="0" applyFont="1" applyAlignment="1">
      <alignment/>
    </xf>
    <xf numFmtId="164" fontId="85" fillId="5" borderId="50" xfId="0" applyNumberFormat="1" applyFont="1" applyFill="1" applyBorder="1" applyAlignment="1">
      <alignment horizontal="center"/>
    </xf>
    <xf numFmtId="164" fontId="85" fillId="17" borderId="51" xfId="0" applyNumberFormat="1" applyFont="1" applyFill="1" applyBorder="1" applyAlignment="1" applyProtection="1">
      <alignment horizontal="center" vertical="center" wrapText="1"/>
      <protection locked="0"/>
    </xf>
    <xf numFmtId="164" fontId="85" fillId="33" borderId="22" xfId="0" applyNumberFormat="1" applyFont="1" applyFill="1" applyBorder="1" applyAlignment="1" applyProtection="1">
      <alignment horizontal="center" vertical="center" wrapText="1"/>
      <protection locked="0"/>
    </xf>
    <xf numFmtId="0" fontId="0" fillId="0" borderId="14" xfId="0" applyBorder="1" applyAlignment="1">
      <alignment horizontal="right" vertical="top"/>
    </xf>
    <xf numFmtId="0" fontId="79" fillId="0" borderId="27" xfId="0" applyFont="1" applyBorder="1" applyAlignment="1">
      <alignment/>
    </xf>
    <xf numFmtId="0" fontId="0" fillId="0" borderId="27" xfId="0" applyBorder="1" applyAlignment="1">
      <alignment wrapText="1"/>
    </xf>
    <xf numFmtId="0" fontId="82" fillId="0" borderId="27" xfId="0" applyFont="1" applyBorder="1" applyAlignment="1">
      <alignment horizontal="right" vertical="top"/>
    </xf>
    <xf numFmtId="0" fontId="92" fillId="0" borderId="0" xfId="0" applyFont="1" applyAlignment="1" applyProtection="1">
      <alignment horizontal="center" vertical="center" wrapText="1"/>
      <protection locked="0"/>
    </xf>
    <xf numFmtId="0" fontId="79" fillId="0" borderId="35" xfId="0" applyFont="1" applyBorder="1" applyAlignment="1" applyProtection="1">
      <alignment/>
      <protection locked="0"/>
    </xf>
    <xf numFmtId="0" fontId="0" fillId="0" borderId="0" xfId="0" applyFont="1" applyAlignment="1" applyProtection="1">
      <alignment horizontal="center"/>
      <protection locked="0"/>
    </xf>
    <xf numFmtId="0" fontId="0" fillId="0" borderId="36" xfId="0" applyFont="1" applyBorder="1" applyAlignment="1" applyProtection="1">
      <alignment/>
      <protection locked="0"/>
    </xf>
    <xf numFmtId="0" fontId="0" fillId="0" borderId="35" xfId="0" applyFont="1" applyBorder="1" applyAlignment="1" applyProtection="1">
      <alignment/>
      <protection locked="0"/>
    </xf>
    <xf numFmtId="0" fontId="84" fillId="17" borderId="52" xfId="0" applyFont="1" applyFill="1" applyBorder="1" applyAlignment="1" applyProtection="1">
      <alignment horizontal="left" vertical="center" wrapText="1"/>
      <protection locked="0"/>
    </xf>
    <xf numFmtId="168" fontId="0" fillId="0" borderId="53" xfId="0" applyNumberFormat="1" applyFont="1" applyBorder="1" applyAlignment="1" applyProtection="1">
      <alignment/>
      <protection locked="0"/>
    </xf>
    <xf numFmtId="0" fontId="110" fillId="0" borderId="15" xfId="0" applyFont="1" applyBorder="1" applyAlignment="1">
      <alignment horizontal="left" vertical="center" wrapText="1"/>
    </xf>
    <xf numFmtId="0" fontId="42" fillId="11" borderId="54" xfId="0" applyFont="1" applyFill="1" applyBorder="1" applyAlignment="1">
      <alignment horizontal="center" vertical="center" wrapText="1"/>
    </xf>
    <xf numFmtId="0" fontId="84" fillId="17" borderId="38" xfId="0" applyFont="1" applyFill="1" applyBorder="1" applyAlignment="1">
      <alignment horizontal="center" vertical="center" wrapText="1"/>
    </xf>
    <xf numFmtId="0" fontId="84" fillId="33" borderId="38" xfId="0" applyFont="1" applyFill="1" applyBorder="1" applyAlignment="1">
      <alignment horizontal="center" vertical="center" wrapText="1"/>
    </xf>
    <xf numFmtId="0" fontId="84" fillId="17" borderId="48" xfId="0" applyFont="1" applyFill="1" applyBorder="1" applyAlignment="1" applyProtection="1">
      <alignment horizontal="center" vertical="center" wrapText="1"/>
      <protection locked="0"/>
    </xf>
    <xf numFmtId="0" fontId="84" fillId="33" borderId="48" xfId="0" applyFont="1" applyFill="1" applyBorder="1" applyAlignment="1" applyProtection="1">
      <alignment horizontal="center" vertical="center" wrapText="1"/>
      <protection locked="0"/>
    </xf>
    <xf numFmtId="0" fontId="84" fillId="5" borderId="10" xfId="0" applyFont="1" applyFill="1" applyBorder="1" applyAlignment="1" applyProtection="1">
      <alignment horizontal="center" vertical="center" wrapText="1"/>
      <protection locked="0"/>
    </xf>
    <xf numFmtId="0" fontId="42" fillId="11" borderId="54" xfId="0" applyFont="1" applyFill="1" applyBorder="1" applyAlignment="1" applyProtection="1">
      <alignment horizontal="center" vertical="center" wrapText="1"/>
      <protection locked="0"/>
    </xf>
    <xf numFmtId="164" fontId="0" fillId="0" borderId="45" xfId="0" applyNumberFormat="1" applyFont="1" applyBorder="1" applyAlignment="1">
      <alignment/>
    </xf>
    <xf numFmtId="164" fontId="0" fillId="0" borderId="11" xfId="0" applyNumberFormat="1" applyFont="1" applyBorder="1" applyAlignment="1" applyProtection="1">
      <alignment/>
      <protection locked="0"/>
    </xf>
    <xf numFmtId="164" fontId="0" fillId="0" borderId="46" xfId="0" applyNumberFormat="1" applyFont="1" applyBorder="1" applyAlignment="1" applyProtection="1">
      <alignment/>
      <protection locked="0"/>
    </xf>
    <xf numFmtId="164" fontId="0" fillId="0" borderId="34" xfId="0" applyNumberFormat="1" applyFont="1" applyBorder="1" applyAlignment="1" applyProtection="1">
      <alignment/>
      <protection locked="0"/>
    </xf>
    <xf numFmtId="0" fontId="0" fillId="37" borderId="11" xfId="0" applyFill="1" applyBorder="1" applyAlignment="1">
      <alignment horizontal="center" wrapText="1"/>
    </xf>
    <xf numFmtId="0" fontId="84" fillId="17" borderId="49" xfId="0" applyFont="1" applyFill="1" applyBorder="1" applyAlignment="1" applyProtection="1">
      <alignment horizontal="center" vertical="center" wrapText="1"/>
      <protection locked="0"/>
    </xf>
    <xf numFmtId="0" fontId="84" fillId="33" borderId="49" xfId="0" applyFont="1" applyFill="1" applyBorder="1" applyAlignment="1" applyProtection="1">
      <alignment horizontal="center" vertical="center" wrapText="1"/>
      <protection locked="0"/>
    </xf>
    <xf numFmtId="0" fontId="84" fillId="5" borderId="44" xfId="0" applyFont="1" applyFill="1" applyBorder="1" applyAlignment="1" applyProtection="1">
      <alignment horizontal="center" vertical="center" wrapText="1"/>
      <protection locked="0"/>
    </xf>
    <xf numFmtId="0" fontId="111" fillId="0" borderId="0" xfId="0" applyFont="1" applyAlignment="1">
      <alignment horizontal="left" vertical="center"/>
    </xf>
    <xf numFmtId="0" fontId="79" fillId="0" borderId="27" xfId="0" applyFont="1" applyBorder="1" applyAlignment="1" applyProtection="1">
      <alignment horizontal="center" vertical="center"/>
      <protection locked="0"/>
    </xf>
    <xf numFmtId="0" fontId="79" fillId="0" borderId="25" xfId="0" applyFont="1" applyBorder="1" applyAlignment="1" applyProtection="1">
      <alignment horizontal="center" vertical="center"/>
      <protection locked="0"/>
    </xf>
    <xf numFmtId="0" fontId="79" fillId="0" borderId="26" xfId="0" applyFont="1" applyBorder="1" applyAlignment="1" applyProtection="1">
      <alignment horizontal="center" vertical="center"/>
      <protection locked="0"/>
    </xf>
    <xf numFmtId="0" fontId="90" fillId="0" borderId="0" xfId="0" applyFont="1" applyAlignment="1">
      <alignment horizontal="left" wrapText="1"/>
    </xf>
    <xf numFmtId="0" fontId="32" fillId="17" borderId="12" xfId="0" applyFont="1" applyFill="1" applyBorder="1" applyAlignment="1">
      <alignment horizontal="center" vertical="center" wrapText="1"/>
    </xf>
    <xf numFmtId="0" fontId="32" fillId="17" borderId="13"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5" xfId="0" applyFont="1" applyFill="1" applyBorder="1" applyAlignment="1">
      <alignment horizontal="center" vertical="center" wrapText="1"/>
    </xf>
    <xf numFmtId="0" fontId="32" fillId="17" borderId="16" xfId="0" applyFont="1" applyFill="1" applyBorder="1" applyAlignment="1">
      <alignment horizontal="center" vertical="center" wrapText="1"/>
    </xf>
    <xf numFmtId="0" fontId="32" fillId="17" borderId="17" xfId="0" applyFont="1" applyFill="1" applyBorder="1" applyAlignment="1">
      <alignment horizontal="center" vertical="center" wrapText="1"/>
    </xf>
    <xf numFmtId="0" fontId="92" fillId="0" borderId="25" xfId="0" applyFont="1" applyBorder="1" applyAlignment="1" applyProtection="1">
      <alignment horizontal="center" vertical="center" wrapText="1"/>
      <protection locked="0"/>
    </xf>
    <xf numFmtId="0" fontId="92" fillId="0" borderId="26" xfId="0" applyFont="1" applyBorder="1" applyAlignment="1" applyProtection="1">
      <alignment horizontal="center" vertical="center" wrapText="1"/>
      <protection locked="0"/>
    </xf>
    <xf numFmtId="0" fontId="99" fillId="0" borderId="27" xfId="0" applyFont="1" applyBorder="1" applyAlignment="1">
      <alignment horizontal="center" vertical="center" wrapText="1"/>
    </xf>
    <xf numFmtId="0" fontId="112" fillId="0" borderId="12" xfId="0" applyFont="1" applyBorder="1" applyAlignment="1">
      <alignment horizontal="center"/>
    </xf>
    <xf numFmtId="0" fontId="112" fillId="0" borderId="13" xfId="0" applyFont="1" applyBorder="1" applyAlignment="1">
      <alignment horizontal="center"/>
    </xf>
    <xf numFmtId="0" fontId="113" fillId="17" borderId="25" xfId="0" applyFont="1" applyFill="1" applyBorder="1" applyAlignment="1">
      <alignment horizontal="center"/>
    </xf>
    <xf numFmtId="0" fontId="113" fillId="17" borderId="55" xfId="0" applyFont="1" applyFill="1" applyBorder="1" applyAlignment="1">
      <alignment horizontal="center"/>
    </xf>
    <xf numFmtId="0" fontId="113" fillId="17" borderId="26" xfId="0" applyFont="1" applyFill="1" applyBorder="1" applyAlignment="1">
      <alignment horizontal="center"/>
    </xf>
    <xf numFmtId="0" fontId="114" fillId="0" borderId="25" xfId="0" applyFont="1" applyBorder="1" applyAlignment="1">
      <alignment horizontal="center" wrapText="1"/>
    </xf>
    <xf numFmtId="0" fontId="114" fillId="0" borderId="55" xfId="0" applyFont="1" applyBorder="1" applyAlignment="1">
      <alignment horizontal="center" wrapText="1"/>
    </xf>
    <xf numFmtId="0" fontId="114" fillId="0" borderId="26" xfId="0" applyFont="1" applyBorder="1" applyAlignment="1">
      <alignment horizontal="center" wrapText="1"/>
    </xf>
    <xf numFmtId="0" fontId="115" fillId="0" borderId="25" xfId="0" applyFont="1" applyBorder="1" applyAlignment="1">
      <alignment horizontal="center" wrapText="1"/>
    </xf>
    <xf numFmtId="0" fontId="115" fillId="0" borderId="55" xfId="0" applyFont="1" applyBorder="1" applyAlignment="1">
      <alignment horizontal="center" wrapText="1"/>
    </xf>
    <xf numFmtId="0" fontId="115" fillId="0" borderId="26" xfId="0" applyFont="1" applyBorder="1" applyAlignment="1">
      <alignment horizontal="center" wrapText="1"/>
    </xf>
    <xf numFmtId="0" fontId="112" fillId="0" borderId="25" xfId="0" applyFont="1" applyBorder="1" applyAlignment="1">
      <alignment horizontal="center"/>
    </xf>
    <xf numFmtId="0" fontId="112" fillId="0" borderId="55" xfId="0" applyFont="1" applyBorder="1" applyAlignment="1">
      <alignment horizontal="center"/>
    </xf>
    <xf numFmtId="0" fontId="112" fillId="0" borderId="26" xfId="0" applyFont="1" applyBorder="1" applyAlignment="1">
      <alignment horizontal="center"/>
    </xf>
    <xf numFmtId="0" fontId="90" fillId="0" borderId="15" xfId="0" applyFont="1" applyBorder="1" applyAlignment="1">
      <alignment horizontal="left" wrapText="1"/>
    </xf>
    <xf numFmtId="0" fontId="90" fillId="0" borderId="56" xfId="0" applyFont="1" applyBorder="1" applyAlignment="1">
      <alignment horizontal="left" vertical="center" wrapText="1"/>
    </xf>
    <xf numFmtId="0" fontId="90" fillId="0" borderId="13" xfId="0" applyFont="1" applyBorder="1" applyAlignment="1">
      <alignment horizontal="left" vertical="center" wrapText="1"/>
    </xf>
    <xf numFmtId="0" fontId="107" fillId="36" borderId="57"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0" fillId="37" borderId="32" xfId="0" applyFill="1"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164" fontId="84" fillId="17" borderId="10" xfId="0" applyNumberFormat="1" applyFont="1" applyFill="1" applyBorder="1" applyAlignment="1">
      <alignment/>
    </xf>
    <xf numFmtId="164" fontId="84" fillId="17" borderId="45" xfId="0" applyNumberFormat="1" applyFont="1" applyFill="1" applyBorder="1" applyAlignment="1">
      <alignment/>
    </xf>
    <xf numFmtId="164" fontId="84" fillId="33" borderId="10" xfId="0" applyNumberFormat="1" applyFont="1" applyFill="1" applyBorder="1" applyAlignment="1">
      <alignment/>
    </xf>
    <xf numFmtId="164" fontId="84" fillId="33" borderId="45" xfId="0" applyNumberFormat="1" applyFont="1" applyFill="1" applyBorder="1" applyAlignment="1">
      <alignment/>
    </xf>
    <xf numFmtId="0" fontId="101" fillId="0" borderId="25" xfId="0" applyFont="1" applyBorder="1" applyAlignment="1">
      <alignment horizontal="center" vertical="center" wrapText="1"/>
    </xf>
    <xf numFmtId="0" fontId="101" fillId="0" borderId="26" xfId="0" applyFont="1" applyBorder="1" applyAlignment="1">
      <alignment horizontal="center" vertical="center" wrapText="1"/>
    </xf>
    <xf numFmtId="0" fontId="90" fillId="8" borderId="27" xfId="0" applyFont="1" applyFill="1" applyBorder="1" applyAlignment="1">
      <alignment horizontal="left" vertical="center" wrapText="1"/>
    </xf>
    <xf numFmtId="0" fontId="100" fillId="17" borderId="27" xfId="0" applyFont="1" applyFill="1" applyBorder="1" applyAlignment="1">
      <alignment horizontal="left" vertical="center"/>
    </xf>
    <xf numFmtId="0" fontId="98" fillId="0" borderId="0" xfId="0" applyFont="1" applyAlignment="1" applyProtection="1">
      <alignment horizontal="left" vertical="center" wrapText="1"/>
      <protection locked="0"/>
    </xf>
    <xf numFmtId="0" fontId="0" fillId="0" borderId="0" xfId="0" applyFont="1" applyAlignment="1" applyProtection="1">
      <alignment wrapText="1"/>
      <protection locked="0"/>
    </xf>
    <xf numFmtId="0" fontId="0" fillId="0" borderId="36" xfId="0" applyFont="1" applyBorder="1" applyAlignment="1" applyProtection="1">
      <alignment wrapText="1"/>
      <protection locked="0"/>
    </xf>
    <xf numFmtId="0" fontId="100" fillId="17" borderId="25" xfId="0" applyFont="1" applyFill="1" applyBorder="1" applyAlignment="1">
      <alignment horizontal="left" vertical="center"/>
    </xf>
    <xf numFmtId="0" fontId="100" fillId="17" borderId="26" xfId="0" applyFont="1" applyFill="1" applyBorder="1" applyAlignment="1">
      <alignment horizontal="left" vertical="center"/>
    </xf>
    <xf numFmtId="0" fontId="98" fillId="0" borderId="0" xfId="0" applyFont="1" applyAlignment="1">
      <alignment horizontal="left" vertical="center" wrapText="1"/>
    </xf>
    <xf numFmtId="0" fontId="88" fillId="0" borderId="0" xfId="0" applyFont="1" applyAlignment="1">
      <alignment/>
    </xf>
    <xf numFmtId="0" fontId="0" fillId="0" borderId="10" xfId="0" applyFont="1" applyBorder="1" applyAlignment="1">
      <alignment/>
    </xf>
    <xf numFmtId="0" fontId="0" fillId="0" borderId="45" xfId="0" applyFont="1" applyBorder="1" applyAlignment="1">
      <alignment/>
    </xf>
    <xf numFmtId="164" fontId="84" fillId="5" borderId="10" xfId="0" applyNumberFormat="1" applyFont="1" applyFill="1" applyBorder="1" applyAlignment="1">
      <alignment/>
    </xf>
    <xf numFmtId="164" fontId="84" fillId="11" borderId="10" xfId="0" applyNumberFormat="1" applyFont="1" applyFill="1" applyBorder="1" applyAlignment="1">
      <alignment/>
    </xf>
    <xf numFmtId="164" fontId="84" fillId="11" borderId="45" xfId="0" applyNumberFormat="1" applyFont="1" applyFill="1" applyBorder="1" applyAlignment="1">
      <alignment/>
    </xf>
    <xf numFmtId="0" fontId="84" fillId="34" borderId="41"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37" borderId="57" xfId="0"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35">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3999302387238"/>
      </font>
    </dxf>
    <dxf>
      <font>
        <strike/>
        <color theme="0" tint="-0.24993999302387238"/>
      </font>
    </dxf>
    <dxf>
      <font>
        <strike/>
        <color theme="0" tint="-0.24993999302387238"/>
      </font>
      <border/>
    </dxf>
    <dxf>
      <font>
        <color theme="0"/>
      </font>
      <border/>
    </dxf>
    <dxf>
      <font>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0</xdr:rowOff>
    </xdr:from>
    <xdr:to>
      <xdr:col>8</xdr:col>
      <xdr:colOff>390525</xdr:colOff>
      <xdr:row>5</xdr:row>
      <xdr:rowOff>142875</xdr:rowOff>
    </xdr:to>
    <xdr:pic>
      <xdr:nvPicPr>
        <xdr:cNvPr id="1" name="Picture 1"/>
        <xdr:cNvPicPr preferRelativeResize="1">
          <a:picLocks noChangeAspect="1"/>
        </xdr:cNvPicPr>
      </xdr:nvPicPr>
      <xdr:blipFill>
        <a:blip r:embed="rId1"/>
        <a:stretch>
          <a:fillRect/>
        </a:stretch>
      </xdr:blipFill>
      <xdr:spPr>
        <a:xfrm>
          <a:off x="7639050" y="0"/>
          <a:ext cx="10763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Q72"/>
  <sheetViews>
    <sheetView showGridLines="0" tabSelected="1" zoomScale="90" zoomScaleNormal="90" zoomScalePageLayoutView="0" workbookViewId="0" topLeftCell="A1">
      <selection activeCell="P25" sqref="P25"/>
    </sheetView>
  </sheetViews>
  <sheetFormatPr defaultColWidth="8.8515625" defaultRowHeight="15"/>
  <cols>
    <col min="1" max="1" width="8.8515625" style="31" customWidth="1"/>
    <col min="2" max="2" width="24.140625" style="31" customWidth="1"/>
    <col min="3" max="3" width="16.140625" style="31" customWidth="1"/>
    <col min="4" max="8" width="15.140625" style="31" customWidth="1"/>
    <col min="9" max="9" width="15.8515625" style="31" bestFit="1" customWidth="1"/>
    <col min="10" max="10" width="20.421875" style="31" hidden="1" customWidth="1"/>
    <col min="11" max="11" width="10.8515625" style="31" hidden="1" customWidth="1"/>
    <col min="12" max="14" width="9.140625" style="31" hidden="1" customWidth="1"/>
    <col min="15" max="15" width="8.8515625" style="31" hidden="1" customWidth="1"/>
    <col min="16" max="16384" width="8.8515625" style="31" customWidth="1"/>
  </cols>
  <sheetData>
    <row r="1" spans="2:10" ht="15">
      <c r="B1" s="30"/>
      <c r="C1" s="30"/>
      <c r="D1" s="30"/>
      <c r="E1" s="30"/>
      <c r="F1" s="30"/>
      <c r="G1" s="30"/>
      <c r="H1" s="30"/>
      <c r="I1" s="30"/>
      <c r="J1" s="31" t="s">
        <v>91</v>
      </c>
    </row>
    <row r="2" spans="2:11" ht="15">
      <c r="B2" s="30"/>
      <c r="C2" s="30"/>
      <c r="D2" s="30"/>
      <c r="E2" s="30"/>
      <c r="F2" s="30"/>
      <c r="G2" s="30"/>
      <c r="H2" s="30"/>
      <c r="I2" s="30"/>
      <c r="K2" s="32"/>
    </row>
    <row r="3" spans="2:9" ht="24.75">
      <c r="B3" s="30"/>
      <c r="C3" s="164" t="s">
        <v>80</v>
      </c>
      <c r="D3" s="164"/>
      <c r="E3" s="164"/>
      <c r="F3" s="164"/>
      <c r="G3" s="164"/>
      <c r="H3" s="164"/>
      <c r="I3" s="164"/>
    </row>
    <row r="4" spans="2:9" ht="15">
      <c r="B4" s="30"/>
      <c r="C4" s="30"/>
      <c r="D4" s="30"/>
      <c r="E4" s="30"/>
      <c r="F4" s="30"/>
      <c r="G4" s="30"/>
      <c r="H4" s="30"/>
      <c r="I4" s="30"/>
    </row>
    <row r="5" spans="2:9" ht="15">
      <c r="B5" s="33"/>
      <c r="C5" s="33"/>
      <c r="D5" s="33"/>
      <c r="E5" s="33"/>
      <c r="F5" s="33"/>
      <c r="G5" s="33"/>
      <c r="H5" s="33"/>
      <c r="I5" s="33"/>
    </row>
    <row r="6" spans="2:10" ht="27.75" customHeight="1">
      <c r="B6" s="180" t="s">
        <v>0</v>
      </c>
      <c r="C6" s="181"/>
      <c r="D6" s="182"/>
      <c r="E6" s="189" t="str">
        <f>Admin!G4</f>
        <v>Easter</v>
      </c>
      <c r="F6" s="190"/>
      <c r="G6" s="191"/>
      <c r="H6" s="178">
        <f>Admin!G3</f>
        <v>2024</v>
      </c>
      <c r="I6" s="179"/>
      <c r="J6" s="85">
        <v>45346.5558912037</v>
      </c>
    </row>
    <row r="7" spans="2:10" ht="36.75" customHeight="1">
      <c r="B7" s="193"/>
      <c r="C7" s="193"/>
      <c r="D7" s="194"/>
      <c r="E7" s="183"/>
      <c r="F7" s="184"/>
      <c r="G7" s="185"/>
      <c r="H7" s="34"/>
      <c r="I7" s="35"/>
      <c r="J7" s="36" t="b">
        <f>IF(H7+1&gt;=J6,FALSE,TRUE)</f>
        <v>1</v>
      </c>
    </row>
    <row r="8" spans="2:10" ht="34.5" customHeight="1">
      <c r="B8" s="168"/>
      <c r="C8" s="168"/>
      <c r="D8" s="192"/>
      <c r="E8" s="186" t="s">
        <v>98</v>
      </c>
      <c r="F8" s="187"/>
      <c r="G8" s="188"/>
      <c r="H8" s="37">
        <f>Admin!G7</f>
        <v>45362</v>
      </c>
      <c r="I8" s="38">
        <v>0.9993055555555556</v>
      </c>
      <c r="J8" s="39">
        <f>MATCH("Total",J9:J120,0)+8</f>
        <v>33</v>
      </c>
    </row>
    <row r="9" spans="2:10" ht="36.75" customHeight="1">
      <c r="B9" s="168" t="s">
        <v>36</v>
      </c>
      <c r="C9" s="168"/>
      <c r="D9" s="168"/>
      <c r="E9" s="168"/>
      <c r="F9" s="168"/>
      <c r="G9" s="168"/>
      <c r="H9" s="168"/>
      <c r="I9" s="168"/>
      <c r="J9" s="39">
        <f>MATCH("Header",J10:J121,0)+9</f>
        <v>15</v>
      </c>
    </row>
    <row r="10" ht="15">
      <c r="J10" s="40">
        <f>MATCH("Payment",J11:J121,0)+10</f>
        <v>39</v>
      </c>
    </row>
    <row r="11" spans="2:9" ht="27" customHeight="1">
      <c r="B11" s="41" t="s">
        <v>77</v>
      </c>
      <c r="C11" s="165"/>
      <c r="D11" s="165"/>
      <c r="E11" s="165"/>
      <c r="F11" s="165"/>
      <c r="G11" s="41" t="s">
        <v>78</v>
      </c>
      <c r="H11" s="166"/>
      <c r="I11" s="167"/>
    </row>
    <row r="12" ht="12.75" customHeight="1"/>
    <row r="13" spans="2:17" ht="51.75" customHeight="1">
      <c r="B13" s="207" t="s">
        <v>99</v>
      </c>
      <c r="C13" s="207"/>
      <c r="D13" s="207"/>
      <c r="E13" s="207"/>
      <c r="F13" s="207"/>
      <c r="G13" s="207"/>
      <c r="H13" s="207"/>
      <c r="I13" s="207"/>
      <c r="J13" s="42"/>
      <c r="K13" s="43"/>
      <c r="L13" s="44"/>
      <c r="M13" s="44"/>
      <c r="N13" s="45"/>
      <c r="O13" s="44"/>
      <c r="P13" s="44"/>
      <c r="Q13" s="44"/>
    </row>
    <row r="14" spans="2:17" ht="12.75" customHeight="1" thickBot="1">
      <c r="B14" s="46"/>
      <c r="C14" s="46"/>
      <c r="D14" s="46"/>
      <c r="E14" s="46"/>
      <c r="F14" s="46"/>
      <c r="G14" s="46"/>
      <c r="H14" s="46"/>
      <c r="I14" s="46"/>
      <c r="K14" s="43"/>
      <c r="L14" s="44"/>
      <c r="M14" s="44"/>
      <c r="N14" s="45"/>
      <c r="O14" s="44"/>
      <c r="P14" s="44"/>
      <c r="Q14" s="44"/>
    </row>
    <row r="15" spans="2:17" ht="39.75" customHeight="1" thickBot="1">
      <c r="B15" s="47" t="s">
        <v>1</v>
      </c>
      <c r="C15" s="48" t="s">
        <v>2</v>
      </c>
      <c r="D15" s="49" t="s">
        <v>3</v>
      </c>
      <c r="E15" s="50" t="s">
        <v>4</v>
      </c>
      <c r="F15" s="50" t="s">
        <v>5</v>
      </c>
      <c r="G15" s="48" t="s">
        <v>6</v>
      </c>
      <c r="H15" s="49" t="s">
        <v>7</v>
      </c>
      <c r="I15" s="51" t="s">
        <v>11</v>
      </c>
      <c r="J15" s="42" t="s">
        <v>64</v>
      </c>
      <c r="K15" s="52"/>
      <c r="L15" s="53"/>
      <c r="M15" s="53"/>
      <c r="N15" s="54"/>
      <c r="O15" s="53"/>
      <c r="P15" s="53"/>
      <c r="Q15" s="53"/>
    </row>
    <row r="16" ht="15.75" thickBot="1"/>
    <row r="17" spans="2:14" ht="15.75" thickBot="1">
      <c r="B17" s="221" t="s">
        <v>125</v>
      </c>
      <c r="C17" s="116" t="s">
        <v>65</v>
      </c>
      <c r="D17" s="195" t="s">
        <v>16</v>
      </c>
      <c r="E17" s="118"/>
      <c r="F17" s="163"/>
      <c r="G17" s="118"/>
      <c r="H17" s="119"/>
      <c r="I17" s="120">
        <f>SUM(J17:N17)</f>
        <v>0</v>
      </c>
      <c r="J17" s="87">
        <f>IF(OR(D17="",D17=Admin!$D$16,D17=Admin!$D$12),0,IF('Holiday club booking form'!$J$7,'Terms &amp; Conditions'!$G$4,'Terms &amp; Conditions'!$F$4))</f>
        <v>0</v>
      </c>
      <c r="K17" s="87">
        <f>IF(OR(E17="",E17=Admin!$D$16,E17=Admin!$D$12),0,IF('Holiday club booking form'!$J$7,'Terms &amp; Conditions'!$G$4,'Terms &amp; Conditions'!$F$4))</f>
        <v>0</v>
      </c>
      <c r="L17" s="87">
        <f>IF(OR(F17="",F17=Admin!$D$16,F17=Admin!$D$12),0,IF('Holiday club booking form'!$J$7,'Terms &amp; Conditions'!$G$4,'Terms &amp; Conditions'!$F$4))</f>
        <v>0</v>
      </c>
      <c r="M17" s="87">
        <f>IF(OR(G17="",G17=Admin!$D$16,G17=Admin!$D$12),0,IF('Holiday club booking form'!$J$7,'Terms &amp; Conditions'!$G$4,'Terms &amp; Conditions'!$F$4))</f>
        <v>0</v>
      </c>
      <c r="N17" s="87">
        <f>IF(OR(H17="",H17=Admin!$D$16,H17=Admin!$D$12),0,IF('Holiday club booking form'!$J$7,'Terms &amp; Conditions'!$G$4,'Terms &amp; Conditions'!$F$4))</f>
        <v>0</v>
      </c>
    </row>
    <row r="18" spans="2:14" ht="15.75" thickBot="1">
      <c r="B18" s="222"/>
      <c r="C18" s="149" t="s">
        <v>66</v>
      </c>
      <c r="D18" s="196"/>
      <c r="E18" s="123"/>
      <c r="F18" s="123"/>
      <c r="G18" s="123"/>
      <c r="H18" s="123"/>
      <c r="I18" s="124">
        <f>SUM(J18:N18)</f>
        <v>0</v>
      </c>
      <c r="J18" s="87">
        <f>IF(OR(D18="",D18=Admin!$D$16,D18=Admin!$D$12),0,IF('Holiday club booking form'!$J$7,'Terms &amp; Conditions'!$G$5,'Terms &amp; Conditions'!$F$5))</f>
        <v>0</v>
      </c>
      <c r="K18" s="87">
        <f>IF(OR(E18="",E18=Admin!$D$16,E18=Admin!$D$12),0,IF('Holiday club booking form'!$J$7,'Terms &amp; Conditions'!$G$5,'Terms &amp; Conditions'!$F$5))</f>
        <v>0</v>
      </c>
      <c r="L18" s="87">
        <f>IF(OR(F18="",F18=Admin!$D$16,F18=Admin!$D$12),0,IF('Holiday club booking form'!$J$7,'Terms &amp; Conditions'!$G$5,'Terms &amp; Conditions'!$F$5))</f>
        <v>0</v>
      </c>
      <c r="M18" s="87">
        <f>IF(OR(G18="",G18=Admin!$D$16,G18=Admin!$D$12),0,IF('Holiday club booking form'!$J$7,'Terms &amp; Conditions'!$G$5,'Terms &amp; Conditions'!$F$5))</f>
        <v>0</v>
      </c>
      <c r="N18" s="87">
        <f>IF(OR(H18="",H18=Admin!$D$16,H18=Admin!$D$12),0,IF('Holiday club booking form'!$J$7,'Terms &amp; Conditions'!$G$5,'Terms &amp; Conditions'!$F$5))</f>
        <v>0</v>
      </c>
    </row>
    <row r="19" spans="2:14" ht="15.75" thickBot="1">
      <c r="B19" s="222"/>
      <c r="C19" s="150" t="s">
        <v>67</v>
      </c>
      <c r="D19" s="196"/>
      <c r="E19" s="152"/>
      <c r="F19" s="161"/>
      <c r="G19" s="127"/>
      <c r="H19" s="128"/>
      <c r="I19" s="129">
        <f>SUM(J19:N19)</f>
        <v>0</v>
      </c>
      <c r="J19" s="87">
        <f>IF(OR(D19="",D19=Admin!$D$16,D19=Admin!$D$12),0,IF('Holiday club booking form'!$J$7,'Terms &amp; Conditions'!$G$6,'Terms &amp; Conditions'!$F$6))</f>
        <v>0</v>
      </c>
      <c r="K19" s="87">
        <f>IF(OR(E19="",E19=Admin!$D$16,E19=Admin!$D$12),0,IF('Holiday club booking form'!$J$7,'Terms &amp; Conditions'!$G$6,'Terms &amp; Conditions'!$F$6))</f>
        <v>0</v>
      </c>
      <c r="L19" s="87">
        <f>IF(OR(F19="",F19=Admin!$D$16,F19=Admin!$D$12),0,IF('Holiday club booking form'!$J$7,'Terms &amp; Conditions'!$G$6,'Terms &amp; Conditions'!$F$6))</f>
        <v>0</v>
      </c>
      <c r="M19" s="87">
        <f>IF(OR(G19="",G19=Admin!$D$16,G19=Admin!$D$12),0,IF('Holiday club booking form'!$J$7,'Terms &amp; Conditions'!$G$6,'Terms &amp; Conditions'!$F$6))</f>
        <v>0</v>
      </c>
      <c r="N19" s="87">
        <f>IF(OR(H19="",H19=Admin!$D$16,H19=Admin!$D$12),0,IF('Holiday club booking form'!$J$7,'Terms &amp; Conditions'!$G$6,'Terms &amp; Conditions'!$F$6))</f>
        <v>0</v>
      </c>
    </row>
    <row r="20" spans="2:14" ht="15.75" thickBot="1">
      <c r="B20" s="223"/>
      <c r="C20" s="151" t="s">
        <v>68</v>
      </c>
      <c r="D20" s="197"/>
      <c r="E20" s="153"/>
      <c r="F20" s="162"/>
      <c r="G20" s="131"/>
      <c r="H20" s="132"/>
      <c r="I20" s="157">
        <f>SUM(J20:N20)</f>
        <v>0</v>
      </c>
      <c r="J20" s="87">
        <f>IF(OR(D20="",D20=Admin!$D$16,D20=Admin!$D$12),0,IF('Holiday club booking form'!$J$7,'Terms &amp; Conditions'!$G$6,'Terms &amp; Conditions'!$F$6))</f>
        <v>0</v>
      </c>
      <c r="K20" s="87">
        <f>IF(OR(E20="",E20=Admin!$D$16,E20=Admin!$D$12),0,IF('Holiday club booking form'!$J$7,'Terms &amp; Conditions'!$G$6,'Terms &amp; Conditions'!$F$6))</f>
        <v>0</v>
      </c>
      <c r="L20" s="87">
        <f>IF(OR(F20="",F20=Admin!$D$16,F20=Admin!$D$12),0,IF('Holiday club booking form'!$J$7,'Terms &amp; Conditions'!$G$6,'Terms &amp; Conditions'!$F$6))</f>
        <v>0</v>
      </c>
      <c r="M20" s="87">
        <f>IF(OR(G20="",G20=Admin!$D$16,G20=Admin!$D$12),0,IF('Holiday club booking form'!$J$7,'Terms &amp; Conditions'!$G$6,'Terms &amp; Conditions'!$F$6))</f>
        <v>0</v>
      </c>
      <c r="N20" s="87">
        <f>IF(OR(H20="",H20=Admin!$D$16,H20=Admin!$D$12),0,IF('Holiday club booking form'!$J$7,'Terms &amp; Conditions'!$G$6,'Terms &amp; Conditions'!$F$6))</f>
        <v>0</v>
      </c>
    </row>
    <row r="21" spans="2:14" ht="15.75" thickBot="1">
      <c r="B21" s="87"/>
      <c r="C21" s="87"/>
      <c r="D21" s="87"/>
      <c r="E21" s="87"/>
      <c r="F21" s="87"/>
      <c r="G21" s="87"/>
      <c r="H21" s="87"/>
      <c r="I21" s="98"/>
      <c r="J21" s="87"/>
      <c r="K21" s="87"/>
      <c r="L21" s="87"/>
      <c r="M21" s="87"/>
      <c r="N21" s="87"/>
    </row>
    <row r="22" spans="2:14" ht="15.75" thickBot="1">
      <c r="B22" s="221" t="s">
        <v>124</v>
      </c>
      <c r="C22" s="116" t="s">
        <v>65</v>
      </c>
      <c r="D22" s="117"/>
      <c r="E22" s="118"/>
      <c r="F22" s="118"/>
      <c r="G22" s="118"/>
      <c r="H22" s="119"/>
      <c r="I22" s="158">
        <f>SUM(J22:N22)</f>
        <v>0</v>
      </c>
      <c r="J22" s="87">
        <f>IF(OR(D22="",D22=Admin!$D$16,D22=Admin!$D$12),0,IF('Holiday club booking form'!$J$7,'Terms &amp; Conditions'!$G$4,'Terms &amp; Conditions'!$F$4))</f>
        <v>0</v>
      </c>
      <c r="K22" s="87">
        <f>IF(OR(E22="",E22=Admin!$D$16,E22=Admin!$D$12),0,IF('Holiday club booking form'!$J$7,'Terms &amp; Conditions'!$G$4,'Terms &amp; Conditions'!$F$4))</f>
        <v>0</v>
      </c>
      <c r="L22" s="87">
        <f>IF(OR(F22="",F22=Admin!$D$16,F22=Admin!$D$12),0,IF('Holiday club booking form'!$J$7,'Terms &amp; Conditions'!$G$4,'Terms &amp; Conditions'!$F$4))</f>
        <v>0</v>
      </c>
      <c r="M22" s="87">
        <f>IF(OR(G22="",G22=Admin!$D$16,G22=Admin!$D$12),0,IF('Holiday club booking form'!$J$7,'Terms &amp; Conditions'!$G$4,'Terms &amp; Conditions'!$F$4))</f>
        <v>0</v>
      </c>
      <c r="N22" s="87">
        <f>IF(OR(H22="",H22=Admin!$D$16,H22=Admin!$D$12),0,IF('Holiday club booking form'!$J$7,'Terms &amp; Conditions'!$G$4,'Terms &amp; Conditions'!$F$4))</f>
        <v>0</v>
      </c>
    </row>
    <row r="23" spans="2:14" ht="15.75" thickBot="1">
      <c r="B23" s="222"/>
      <c r="C23" s="123" t="s">
        <v>66</v>
      </c>
      <c r="D23" s="123"/>
      <c r="E23" s="123"/>
      <c r="F23" s="123"/>
      <c r="G23" s="123"/>
      <c r="H23" s="123"/>
      <c r="I23" s="159">
        <f>SUM(J23:N23)</f>
        <v>0</v>
      </c>
      <c r="J23" s="87">
        <f>IF(OR(D23="",D23=Admin!$D$16,D23=Admin!$D$12),0,IF('Holiday club booking form'!$J$7,'Terms &amp; Conditions'!$G$5,'Terms &amp; Conditions'!$F$5))</f>
        <v>0</v>
      </c>
      <c r="K23" s="87">
        <f>IF(OR(E23="",E23=Admin!$D$16,E23=Admin!$D$12),0,IF('Holiday club booking form'!$J$7,'Terms &amp; Conditions'!$G$5,'Terms &amp; Conditions'!$F$5))</f>
        <v>0</v>
      </c>
      <c r="L23" s="87">
        <f>IF(OR(F23="",F23=Admin!$D$16,F23=Admin!$D$12),0,IF('Holiday club booking form'!$J$7,'Terms &amp; Conditions'!$G$5,'Terms &amp; Conditions'!$F$5))</f>
        <v>0</v>
      </c>
      <c r="M23" s="87">
        <f>IF(OR(G23="",G23=Admin!$D$16,G23=Admin!$D$12),0,IF('Holiday club booking form'!$J$7,'Terms &amp; Conditions'!$G$5,'Terms &amp; Conditions'!$F$5))</f>
        <v>0</v>
      </c>
      <c r="N23" s="87">
        <f>IF(OR(H23="",H23=Admin!$D$16,H23=Admin!$D$12),0,IF('Holiday club booking form'!$J$7,'Terms &amp; Conditions'!$G$5,'Terms &amp; Conditions'!$F$5))</f>
        <v>0</v>
      </c>
    </row>
    <row r="24" spans="2:14" ht="15.75" thickBot="1">
      <c r="B24" s="222"/>
      <c r="C24" s="126" t="s">
        <v>67</v>
      </c>
      <c r="D24" s="127"/>
      <c r="E24" s="127"/>
      <c r="F24" s="127"/>
      <c r="G24" s="127"/>
      <c r="H24" s="128"/>
      <c r="I24" s="129">
        <f>SUM(J24:N24)</f>
        <v>0</v>
      </c>
      <c r="J24" s="87">
        <f>IF(OR(D24="",D24=Admin!$D$16,D24=Admin!$D$12),0,IF('Holiday club booking form'!$J$7,'Terms &amp; Conditions'!$G$6,'Terms &amp; Conditions'!$F$6))</f>
        <v>0</v>
      </c>
      <c r="K24" s="87">
        <f>IF(OR(E24="",E24=Admin!$D$16,E24=Admin!$D$12),0,IF('Holiday club booking form'!$J$7,'Terms &amp; Conditions'!$G$6,'Terms &amp; Conditions'!$F$6))</f>
        <v>0</v>
      </c>
      <c r="L24" s="87">
        <f>IF(OR(F24="",F24=Admin!$D$16,F24=Admin!$D$12),0,IF('Holiday club booking form'!$J$7,'Terms &amp; Conditions'!$G$6,'Terms &amp; Conditions'!$F$6))</f>
        <v>0</v>
      </c>
      <c r="M24" s="87">
        <f>IF(OR(G24="",G24=Admin!$D$16,G24=Admin!$D$12),0,IF('Holiday club booking form'!$J$7,'Terms &amp; Conditions'!$G$6,'Terms &amp; Conditions'!$F$6))</f>
        <v>0</v>
      </c>
      <c r="N24" s="87">
        <f>IF(OR(H24="",H24=Admin!$D$16,H24=Admin!$D$12),0,IF('Holiday club booking form'!$J$7,'Terms &amp; Conditions'!$G$6,'Terms &amp; Conditions'!$F$6))</f>
        <v>0</v>
      </c>
    </row>
    <row r="25" spans="2:14" ht="15.75" thickBot="1">
      <c r="B25" s="223"/>
      <c r="C25" s="130" t="s">
        <v>68</v>
      </c>
      <c r="D25" s="131"/>
      <c r="E25" s="131"/>
      <c r="F25" s="131"/>
      <c r="G25" s="131"/>
      <c r="H25" s="132"/>
      <c r="I25" s="129">
        <f>SUM(J25:N25)</f>
        <v>0</v>
      </c>
      <c r="J25" s="87">
        <f>IF(OR(D25="",D25=Admin!$D$16,D25=Admin!$D$12),0,IF('Holiday club booking form'!$J$7,'Terms &amp; Conditions'!$G$6,'Terms &amp; Conditions'!$F$6))</f>
        <v>0</v>
      </c>
      <c r="K25" s="87">
        <f>IF(OR(E25="",E25=Admin!$D$16,E25=Admin!$D$12),0,IF('Holiday club booking form'!$J$7,'Terms &amp; Conditions'!$G$6,'Terms &amp; Conditions'!$F$6))</f>
        <v>0</v>
      </c>
      <c r="L25" s="87">
        <f>IF(OR(F25="",F25=Admin!$D$16,F25=Admin!$D$12),0,IF('Holiday club booking form'!$J$7,'Terms &amp; Conditions'!$G$6,'Terms &amp; Conditions'!$F$6))</f>
        <v>0</v>
      </c>
      <c r="M25" s="87">
        <f>IF(OR(G25="",G25=Admin!$D$16,G25=Admin!$D$12),0,IF('Holiday club booking form'!$J$7,'Terms &amp; Conditions'!$G$6,'Terms &amp; Conditions'!$F$6))</f>
        <v>0</v>
      </c>
      <c r="N25" s="87">
        <f>IF(OR(H25="",H25=Admin!$D$16,H25=Admin!$D$12),0,IF('Holiday club booking form'!$J$7,'Terms &amp; Conditions'!$G$6,'Terms &amp; Conditions'!$F$6))</f>
        <v>0</v>
      </c>
    </row>
    <row r="26" spans="2:14" ht="15.75" thickBot="1">
      <c r="B26" s="87"/>
      <c r="C26" s="87"/>
      <c r="D26" s="87"/>
      <c r="E26" s="87"/>
      <c r="F26" s="87"/>
      <c r="G26" s="87"/>
      <c r="H26" s="87"/>
      <c r="I26" s="87"/>
      <c r="J26" s="87"/>
      <c r="K26" s="87"/>
      <c r="L26" s="87"/>
      <c r="M26" s="87"/>
      <c r="N26" s="87"/>
    </row>
    <row r="27" spans="2:14" ht="15.75" thickBot="1">
      <c r="B27" s="221" t="s">
        <v>123</v>
      </c>
      <c r="C27" s="116" t="s">
        <v>65</v>
      </c>
      <c r="D27" s="154"/>
      <c r="E27" s="198" t="s">
        <v>126</v>
      </c>
      <c r="F27" s="198" t="s">
        <v>126</v>
      </c>
      <c r="G27" s="198" t="s">
        <v>126</v>
      </c>
      <c r="H27" s="224" t="s">
        <v>126</v>
      </c>
      <c r="I27" s="120">
        <f>SUM(J27:N27)</f>
        <v>0</v>
      </c>
      <c r="J27" s="87">
        <f>IF(OR(D27="",D27=Admin!$D$16,D27=Admin!$D$12),0,IF('Holiday club booking form'!$J$7,'Terms &amp; Conditions'!$G$4,'Terms &amp; Conditions'!$F$4))</f>
        <v>0</v>
      </c>
      <c r="K27" s="87">
        <f>IF(OR(E27="",E27=Admin!$D$16,E27=Admin!$D$12),0,IF('Holiday club booking form'!$J$7,'Terms &amp; Conditions'!$G$4,'Terms &amp; Conditions'!$F$4))</f>
        <v>0</v>
      </c>
      <c r="L27" s="87">
        <f>IF(OR(F27="",F27=Admin!$D$16,F27=Admin!$D$12),0,IF('Holiday club booking form'!$J$7,'Terms &amp; Conditions'!$G$4,'Terms &amp; Conditions'!$F$4))</f>
        <v>0</v>
      </c>
      <c r="M27" s="87">
        <f>IF(OR(G27="",G27=Admin!$D$16,G27=Admin!$D$12),0,IF('Holiday club booking form'!$J$7,'Terms &amp; Conditions'!$G$4,'Terms &amp; Conditions'!$F$4))</f>
        <v>0</v>
      </c>
      <c r="N27" s="87">
        <f>IF(OR(H27="",H27=Admin!$D$16,H27=Admin!$D$12),0,IF('Holiday club booking form'!$J$7,'Terms &amp; Conditions'!$G$4,'Terms &amp; Conditions'!$F$4))</f>
        <v>0</v>
      </c>
    </row>
    <row r="28" spans="2:14" ht="15.75" thickBot="1">
      <c r="B28" s="222"/>
      <c r="C28" s="122" t="s">
        <v>66</v>
      </c>
      <c r="D28" s="155"/>
      <c r="E28" s="199"/>
      <c r="F28" s="199"/>
      <c r="G28" s="199"/>
      <c r="H28" s="196"/>
      <c r="I28" s="124">
        <f>SUM(J28:N28)</f>
        <v>0</v>
      </c>
      <c r="J28" s="87">
        <f>IF(OR(D28="",D28=Admin!$D$16,D28=Admin!$D$12),0,IF('Holiday club booking form'!$J$7,'Terms &amp; Conditions'!$G$5,'Terms &amp; Conditions'!$F$5))</f>
        <v>0</v>
      </c>
      <c r="K28" s="87">
        <f>IF(OR(E28="",E28=Admin!$D$16,E28=Admin!$D$12),0,IF('Holiday club booking form'!$J$7,'Terms &amp; Conditions'!$G$5,'Terms &amp; Conditions'!$F$5))</f>
        <v>0</v>
      </c>
      <c r="L28" s="87">
        <f>IF(OR(F28="",F28=Admin!$D$16,F28=Admin!$D$12),0,IF('Holiday club booking form'!$J$7,'Terms &amp; Conditions'!$G$5,'Terms &amp; Conditions'!$F$5))</f>
        <v>0</v>
      </c>
      <c r="M28" s="87">
        <f>IF(OR(G28="",G28=Admin!$D$16,G28=Admin!$D$12),0,IF('Holiday club booking form'!$J$7,'Terms &amp; Conditions'!$G$5,'Terms &amp; Conditions'!$F$5))</f>
        <v>0</v>
      </c>
      <c r="N28" s="87">
        <f>IF(OR(H28="",H28=Admin!$D$16,H28=Admin!$D$12),0,IF('Holiday club booking form'!$J$7,'Terms &amp; Conditions'!$G$5,'Terms &amp; Conditions'!$F$5))</f>
        <v>0</v>
      </c>
    </row>
    <row r="29" spans="2:14" ht="15.75" thickBot="1">
      <c r="B29" s="222"/>
      <c r="C29" s="126" t="s">
        <v>67</v>
      </c>
      <c r="D29" s="128"/>
      <c r="E29" s="199"/>
      <c r="F29" s="199"/>
      <c r="G29" s="199"/>
      <c r="H29" s="196"/>
      <c r="I29" s="156">
        <f>SUM(J29:N29)</f>
        <v>0</v>
      </c>
      <c r="J29" s="87">
        <f>IF(OR(D29="",D29=Admin!$D$16,D29=Admin!$D$12),0,IF('Holiday club booking form'!$J$7,'Terms &amp; Conditions'!$G$6,'Terms &amp; Conditions'!$F$6))</f>
        <v>0</v>
      </c>
      <c r="K29" s="87">
        <f>IF(OR(E29="",E29=Admin!$D$16,E29=Admin!$D$12),0,IF('Holiday club booking form'!$J$7,'Terms &amp; Conditions'!$G$6,'Terms &amp; Conditions'!$F$6))</f>
        <v>0</v>
      </c>
      <c r="L29" s="87">
        <f>IF(OR(F29="",F29=Admin!$D$16,F29=Admin!$D$12),0,IF('Holiday club booking form'!$J$7,'Terms &amp; Conditions'!$G$6,'Terms &amp; Conditions'!$F$6))</f>
        <v>0</v>
      </c>
      <c r="M29" s="87">
        <f>IF(OR(G29="",G29=Admin!$D$16,G29=Admin!$D$12),0,IF('Holiday club booking form'!$J$7,'Terms &amp; Conditions'!$G$6,'Terms &amp; Conditions'!$F$6))</f>
        <v>0</v>
      </c>
      <c r="N29" s="87">
        <f>IF(OR(H29="",H29=Admin!$D$16,H29=Admin!$D$12),0,IF('Holiday club booking form'!$J$7,'Terms &amp; Conditions'!$G$6,'Terms &amp; Conditions'!$F$6))</f>
        <v>0</v>
      </c>
    </row>
    <row r="30" spans="2:14" ht="15.75" thickBot="1">
      <c r="B30" s="223"/>
      <c r="C30" s="130" t="s">
        <v>68</v>
      </c>
      <c r="D30" s="132"/>
      <c r="E30" s="200"/>
      <c r="F30" s="200"/>
      <c r="G30" s="200"/>
      <c r="H30" s="197"/>
      <c r="I30" s="156">
        <f>SUM(J30:N30)</f>
        <v>0</v>
      </c>
      <c r="J30" s="87">
        <f>IF(OR(D30="",D30=Admin!$D$16,D30=Admin!$D$12),0,IF('Holiday club booking form'!$J$7,'Terms &amp; Conditions'!$G$6,'Terms &amp; Conditions'!$F$6))</f>
        <v>0</v>
      </c>
      <c r="K30" s="87">
        <f>IF(OR(E30="",E30=Admin!$D$16,E30=Admin!$D$12),0,IF('Holiday club booking form'!$J$7,'Terms &amp; Conditions'!$G$6,'Terms &amp; Conditions'!$F$6))</f>
        <v>0</v>
      </c>
      <c r="L30" s="87">
        <f>IF(OR(F30="",F30=Admin!$D$16,F30=Admin!$D$12),0,IF('Holiday club booking form'!$J$7,'Terms &amp; Conditions'!$G$6,'Terms &amp; Conditions'!$F$6))</f>
        <v>0</v>
      </c>
      <c r="M30" s="87">
        <f>IF(OR(G30="",G30=Admin!$D$16,G30=Admin!$D$12),0,IF('Holiday club booking form'!$J$7,'Terms &amp; Conditions'!$G$6,'Terms &amp; Conditions'!$F$6))</f>
        <v>0</v>
      </c>
      <c r="N30" s="87">
        <f>IF(OR(H30="",H30=Admin!$D$16,H30=Admin!$D$12),0,IF('Holiday club booking form'!$J$7,'Terms &amp; Conditions'!$G$6,'Terms &amp; Conditions'!$F$6))</f>
        <v>0</v>
      </c>
    </row>
    <row r="31" spans="2:14" ht="15">
      <c r="B31" s="87"/>
      <c r="C31" s="87"/>
      <c r="D31" s="87"/>
      <c r="E31" s="87"/>
      <c r="F31" s="87"/>
      <c r="G31" s="87"/>
      <c r="H31" s="87"/>
      <c r="I31" s="87"/>
      <c r="J31" s="87"/>
      <c r="K31" s="87"/>
      <c r="L31" s="87"/>
      <c r="M31" s="87"/>
      <c r="N31" s="87"/>
    </row>
    <row r="32" spans="2:14" ht="15.75" thickBot="1">
      <c r="B32" s="87"/>
      <c r="C32" s="87"/>
      <c r="D32" s="87"/>
      <c r="E32" s="87"/>
      <c r="F32" s="87"/>
      <c r="G32" s="87"/>
      <c r="H32" s="87"/>
      <c r="I32" s="98"/>
      <c r="J32" s="87"/>
      <c r="K32" s="87"/>
      <c r="L32" s="87"/>
      <c r="M32" s="87"/>
      <c r="N32" s="87"/>
    </row>
    <row r="33" spans="3:14" ht="34.5" thickBot="1">
      <c r="C33" s="209"/>
      <c r="D33" s="210"/>
      <c r="E33" s="210"/>
      <c r="F33" s="210"/>
      <c r="G33" s="211"/>
      <c r="H33" s="55" t="s">
        <v>81</v>
      </c>
      <c r="I33" s="147">
        <f>SUM(I16:I32)</f>
        <v>0</v>
      </c>
      <c r="J33" s="42" t="s">
        <v>29</v>
      </c>
      <c r="K33" s="52"/>
      <c r="L33" s="44"/>
      <c r="M33" s="44"/>
      <c r="N33" s="45"/>
    </row>
    <row r="34" spans="3:14" ht="18.75">
      <c r="C34" s="141"/>
      <c r="D34" s="56"/>
      <c r="E34" s="56"/>
      <c r="F34" s="56"/>
      <c r="G34" s="56"/>
      <c r="H34" s="57"/>
      <c r="I34" s="46"/>
      <c r="J34" s="42"/>
      <c r="K34" s="52"/>
      <c r="L34" s="44"/>
      <c r="M34" s="44"/>
      <c r="N34" s="45"/>
    </row>
    <row r="35" spans="2:14" ht="18.75">
      <c r="B35" s="177" t="s">
        <v>101</v>
      </c>
      <c r="C35" s="177"/>
      <c r="D35" s="177"/>
      <c r="E35" s="169" t="s">
        <v>79</v>
      </c>
      <c r="F35" s="170"/>
      <c r="G35" s="208" t="s">
        <v>40</v>
      </c>
      <c r="H35" s="208"/>
      <c r="I35" s="58"/>
      <c r="J35" s="42"/>
      <c r="K35" s="52"/>
      <c r="L35" s="44"/>
      <c r="M35" s="44"/>
      <c r="N35" s="45"/>
    </row>
    <row r="36" spans="2:14" ht="18.75">
      <c r="B36" s="177"/>
      <c r="C36" s="177"/>
      <c r="D36" s="177"/>
      <c r="E36" s="171"/>
      <c r="F36" s="172"/>
      <c r="G36" s="208" t="s">
        <v>39</v>
      </c>
      <c r="H36" s="208"/>
      <c r="I36" s="58"/>
      <c r="J36" s="42"/>
      <c r="K36" s="52"/>
      <c r="L36" s="44"/>
      <c r="M36" s="44"/>
      <c r="N36" s="45"/>
    </row>
    <row r="37" spans="2:14" ht="18.75">
      <c r="B37" s="59"/>
      <c r="C37" s="60"/>
      <c r="D37" s="61"/>
      <c r="E37" s="171"/>
      <c r="F37" s="172"/>
      <c r="G37" s="212" t="s">
        <v>43</v>
      </c>
      <c r="H37" s="213"/>
      <c r="I37" s="58"/>
      <c r="J37" s="42"/>
      <c r="K37" s="52"/>
      <c r="L37" s="44"/>
      <c r="M37" s="44"/>
      <c r="N37" s="45"/>
    </row>
    <row r="38" spans="2:14" ht="18.75">
      <c r="B38" s="62" t="s">
        <v>38</v>
      </c>
      <c r="C38" s="175"/>
      <c r="D38" s="176"/>
      <c r="E38" s="173"/>
      <c r="F38" s="174"/>
      <c r="G38" s="208" t="s">
        <v>37</v>
      </c>
      <c r="H38" s="208"/>
      <c r="I38" s="58"/>
      <c r="J38" s="42"/>
      <c r="K38" s="52"/>
      <c r="L38" s="44"/>
      <c r="M38" s="44"/>
      <c r="N38" s="45"/>
    </row>
    <row r="39" spans="2:14" ht="18.75">
      <c r="B39" s="63"/>
      <c r="C39" s="43"/>
      <c r="D39" s="43"/>
      <c r="E39" s="64"/>
      <c r="F39" s="64"/>
      <c r="G39" s="65"/>
      <c r="H39" s="66" t="s">
        <v>46</v>
      </c>
      <c r="I39" s="67">
        <f>SUM(I35:I38)</f>
        <v>0</v>
      </c>
      <c r="J39" s="42" t="s">
        <v>90</v>
      </c>
      <c r="K39" s="52"/>
      <c r="L39" s="44"/>
      <c r="M39" s="44"/>
      <c r="N39" s="45"/>
    </row>
    <row r="40" spans="2:14" ht="19.5" thickBot="1">
      <c r="B40" s="68"/>
      <c r="C40" s="43"/>
      <c r="D40" s="44"/>
      <c r="E40" s="44"/>
      <c r="F40" s="214" t="s">
        <v>63</v>
      </c>
      <c r="G40" s="215"/>
      <c r="H40" s="215"/>
      <c r="I40" s="215"/>
      <c r="K40" s="43"/>
      <c r="L40" s="44"/>
      <c r="M40" s="44"/>
      <c r="N40" s="45"/>
    </row>
    <row r="41" spans="2:14" ht="19.5" thickBot="1">
      <c r="B41" s="69" t="s">
        <v>8</v>
      </c>
      <c r="C41" s="70" t="s">
        <v>9</v>
      </c>
      <c r="D41" s="70" t="s">
        <v>42</v>
      </c>
      <c r="F41" s="216"/>
      <c r="G41" s="217"/>
      <c r="H41" s="2" t="s">
        <v>32</v>
      </c>
      <c r="I41" s="71" t="s">
        <v>32</v>
      </c>
      <c r="K41" s="43"/>
      <c r="L41" s="44"/>
      <c r="M41" s="44"/>
      <c r="N41" s="45"/>
    </row>
    <row r="42" spans="2:14" ht="19.5" thickBot="1">
      <c r="B42" s="205" t="s">
        <v>17</v>
      </c>
      <c r="C42" s="206"/>
      <c r="D42" s="72"/>
      <c r="F42" s="218" t="str">
        <f>Admin!O4</f>
        <v>Full Day</v>
      </c>
      <c r="G42" s="217"/>
      <c r="H42" s="73">
        <f>Admin!P4</f>
        <v>30</v>
      </c>
      <c r="I42" s="74">
        <f>Admin!Q4</f>
        <v>30</v>
      </c>
      <c r="K42" s="43"/>
      <c r="L42" s="44"/>
      <c r="M42" s="44"/>
      <c r="N42" s="45"/>
    </row>
    <row r="43" spans="6:14" ht="19.5" thickBot="1">
      <c r="F43" s="219" t="str">
        <f>Admin!O5</f>
        <v>School Day (8.30 - 15.30</v>
      </c>
      <c r="G43" s="220"/>
      <c r="H43" s="75">
        <f>Admin!P5</f>
        <v>22.6</v>
      </c>
      <c r="I43" s="76">
        <f>Admin!Q5</f>
        <v>22.6</v>
      </c>
      <c r="K43" s="43"/>
      <c r="L43" s="44"/>
      <c r="M43" s="44"/>
      <c r="N43" s="45"/>
    </row>
    <row r="44" spans="6:14" ht="19.5" thickBot="1">
      <c r="F44" s="201" t="str">
        <f>Admin!O6</f>
        <v>Half day am (8:00 - 13.00)</v>
      </c>
      <c r="G44" s="202"/>
      <c r="H44" s="77">
        <f>Admin!P6</f>
        <v>17.9</v>
      </c>
      <c r="I44" s="78">
        <f>Admin!Q6</f>
        <v>17.9</v>
      </c>
      <c r="K44" s="43"/>
      <c r="L44" s="44"/>
      <c r="M44" s="44"/>
      <c r="N44" s="45"/>
    </row>
    <row r="45" spans="6:9" ht="15.75" thickBot="1">
      <c r="F45" s="203" t="str">
        <f>Admin!O7</f>
        <v>Half day pm (13.00 - 18.00)</v>
      </c>
      <c r="G45" s="204"/>
      <c r="H45" s="79">
        <f>Admin!P7</f>
        <v>17.9</v>
      </c>
      <c r="I45" s="80">
        <f>Admin!Q7</f>
        <v>17.9</v>
      </c>
    </row>
    <row r="46" ht="15">
      <c r="K46" s="81"/>
    </row>
    <row r="47" ht="15">
      <c r="K47" s="81"/>
    </row>
    <row r="48" ht="15">
      <c r="K48" s="81"/>
    </row>
    <row r="49" ht="15">
      <c r="K49" s="81"/>
    </row>
    <row r="50" ht="15">
      <c r="K50" s="81"/>
    </row>
    <row r="51" ht="15">
      <c r="K51" s="81"/>
    </row>
    <row r="52" ht="15">
      <c r="K52" s="81"/>
    </row>
    <row r="53" ht="15">
      <c r="K53" s="81"/>
    </row>
    <row r="54" ht="15">
      <c r="K54" s="81"/>
    </row>
    <row r="55" ht="15">
      <c r="K55" s="81"/>
    </row>
    <row r="56" ht="15">
      <c r="K56" s="81"/>
    </row>
    <row r="57" ht="15">
      <c r="K57" s="81"/>
    </row>
    <row r="58" ht="15">
      <c r="K58" s="81"/>
    </row>
    <row r="59" ht="15">
      <c r="K59" s="81"/>
    </row>
    <row r="60" ht="15">
      <c r="K60" s="81"/>
    </row>
    <row r="61" ht="15">
      <c r="K61" s="81"/>
    </row>
    <row r="62" ht="15">
      <c r="K62" s="81"/>
    </row>
    <row r="63" ht="15">
      <c r="K63" s="81"/>
    </row>
    <row r="64" ht="15">
      <c r="K64" s="81"/>
    </row>
    <row r="65" ht="15">
      <c r="K65" s="81"/>
    </row>
    <row r="66" ht="15">
      <c r="K66" s="81"/>
    </row>
    <row r="67" ht="15">
      <c r="K67" s="82"/>
    </row>
    <row r="69" spans="11:14" ht="15.75">
      <c r="K69" s="83"/>
      <c r="L69" s="84"/>
      <c r="M69" s="84"/>
      <c r="N69" s="84"/>
    </row>
    <row r="71" ht="15">
      <c r="K71" s="81"/>
    </row>
    <row r="72" ht="15">
      <c r="K72" s="81"/>
    </row>
  </sheetData>
  <sheetProtection/>
  <mergeCells count="35">
    <mergeCell ref="H27:H30"/>
    <mergeCell ref="B22:B25"/>
    <mergeCell ref="B17:B20"/>
    <mergeCell ref="F44:G44"/>
    <mergeCell ref="F45:G45"/>
    <mergeCell ref="B42:C42"/>
    <mergeCell ref="B13:I13"/>
    <mergeCell ref="G35:H35"/>
    <mergeCell ref="G36:H36"/>
    <mergeCell ref="G38:H38"/>
    <mergeCell ref="C33:G33"/>
    <mergeCell ref="G37:H37"/>
    <mergeCell ref="F40:I40"/>
    <mergeCell ref="F41:G41"/>
    <mergeCell ref="F42:G42"/>
    <mergeCell ref="F43:G43"/>
    <mergeCell ref="B27:B30"/>
    <mergeCell ref="F27:F30"/>
    <mergeCell ref="G27:G30"/>
    <mergeCell ref="C3:I3"/>
    <mergeCell ref="C11:F11"/>
    <mergeCell ref="H11:I11"/>
    <mergeCell ref="B9:I9"/>
    <mergeCell ref="E35:F38"/>
    <mergeCell ref="C38:D38"/>
    <mergeCell ref="B35:D36"/>
    <mergeCell ref="H6:I6"/>
    <mergeCell ref="B6:D6"/>
    <mergeCell ref="E7:G7"/>
    <mergeCell ref="E8:G8"/>
    <mergeCell ref="E6:G6"/>
    <mergeCell ref="B8:D8"/>
    <mergeCell ref="B7:D7"/>
    <mergeCell ref="D17:D20"/>
    <mergeCell ref="E27:E30"/>
  </mergeCells>
  <conditionalFormatting sqref="C34:G34 C33 H7:I7 E7">
    <cfRule type="expression" priority="1614" dxfId="132">
      <formula>$J$7</formula>
    </cfRule>
  </conditionalFormatting>
  <conditionalFormatting sqref="F40">
    <cfRule type="expression" priority="1402" dxfId="132">
      <formula>$J$7</formula>
    </cfRule>
  </conditionalFormatting>
  <conditionalFormatting sqref="F40">
    <cfRule type="expression" priority="1401" dxfId="133">
      <formula>$I$33-$I$39=0</formula>
    </cfRule>
  </conditionalFormatting>
  <conditionalFormatting sqref="D27">
    <cfRule type="expression" priority="178" dxfId="134">
      <formula>$D$30&lt;&gt;""</formula>
    </cfRule>
    <cfRule type="expression" priority="179" dxfId="134">
      <formula>$D$29&lt;&gt;""</formula>
    </cfRule>
    <cfRule type="expression" priority="180" dxfId="134">
      <formula>$D$28&lt;&gt;""</formula>
    </cfRule>
  </conditionalFormatting>
  <conditionalFormatting sqref="D28">
    <cfRule type="expression" priority="175" dxfId="134">
      <formula>$D$30&lt;&gt;""</formula>
    </cfRule>
    <cfRule type="expression" priority="176" dxfId="134">
      <formula>$D$29&lt;&gt;""</formula>
    </cfRule>
    <cfRule type="expression" priority="177" dxfId="134">
      <formula>$D$27&lt;&gt;""</formula>
    </cfRule>
  </conditionalFormatting>
  <conditionalFormatting sqref="D29">
    <cfRule type="expression" priority="172" dxfId="134">
      <formula>$D$30&lt;&gt;""</formula>
    </cfRule>
    <cfRule type="expression" priority="173" dxfId="134">
      <formula>$D$28&lt;&gt;""</formula>
    </cfRule>
    <cfRule type="expression" priority="174" dxfId="134">
      <formula>$D$27&lt;&gt;""</formula>
    </cfRule>
  </conditionalFormatting>
  <conditionalFormatting sqref="D30">
    <cfRule type="expression" priority="169" dxfId="134">
      <formula>$D$29&lt;&gt;""</formula>
    </cfRule>
    <cfRule type="expression" priority="170" dxfId="134">
      <formula>$D$28&lt;&gt;""</formula>
    </cfRule>
    <cfRule type="expression" priority="171" dxfId="134">
      <formula>$D$27&lt;&gt;""</formula>
    </cfRule>
  </conditionalFormatting>
  <conditionalFormatting sqref="E27">
    <cfRule type="expression" priority="166" dxfId="134">
      <formula>$E$30&lt;&gt;""</formula>
    </cfRule>
    <cfRule type="expression" priority="167" dxfId="134">
      <formula>$E$29&lt;&gt;""</formula>
    </cfRule>
    <cfRule type="expression" priority="168" dxfId="134">
      <formula>$E$28&lt;&gt;""</formula>
    </cfRule>
  </conditionalFormatting>
  <conditionalFormatting sqref="F27">
    <cfRule type="expression" priority="154" dxfId="134">
      <formula>$F$30&lt;&gt;""</formula>
    </cfRule>
    <cfRule type="expression" priority="155" dxfId="134">
      <formula>$F$29&lt;&gt;""</formula>
    </cfRule>
    <cfRule type="expression" priority="156" dxfId="134">
      <formula>$F$28&lt;&gt;""</formula>
    </cfRule>
  </conditionalFormatting>
  <conditionalFormatting sqref="G27">
    <cfRule type="expression" priority="142" dxfId="134">
      <formula>$G$30&lt;&gt;""</formula>
    </cfRule>
    <cfRule type="expression" priority="143" dxfId="134">
      <formula>$G$29&lt;&gt;""</formula>
    </cfRule>
    <cfRule type="expression" priority="144" dxfId="134">
      <formula>$G$28&lt;&gt;""</formula>
    </cfRule>
  </conditionalFormatting>
  <conditionalFormatting sqref="H27">
    <cfRule type="expression" priority="130" dxfId="134">
      <formula>$H$30&lt;&gt;""</formula>
    </cfRule>
    <cfRule type="expression" priority="131" dxfId="134">
      <formula>$H$29&lt;&gt;""</formula>
    </cfRule>
    <cfRule type="expression" priority="132" dxfId="134">
      <formula>$H$28&lt;&gt;""</formula>
    </cfRule>
  </conditionalFormatting>
  <conditionalFormatting sqref="D22">
    <cfRule type="expression" priority="118" dxfId="134">
      <formula>$D$25&lt;&gt;""</formula>
    </cfRule>
    <cfRule type="expression" priority="119" dxfId="134">
      <formula>$D$24&lt;&gt;""</formula>
    </cfRule>
    <cfRule type="expression" priority="120" dxfId="134">
      <formula>$D$23&lt;&gt;""</formula>
    </cfRule>
  </conditionalFormatting>
  <conditionalFormatting sqref="D23">
    <cfRule type="expression" priority="115" dxfId="134">
      <formula>$D$25&lt;&gt;""</formula>
    </cfRule>
    <cfRule type="expression" priority="116" dxfId="134">
      <formula>$D$24&lt;&gt;""</formula>
    </cfRule>
    <cfRule type="expression" priority="117" dxfId="134">
      <formula>$D$22&lt;&gt;""</formula>
    </cfRule>
  </conditionalFormatting>
  <conditionalFormatting sqref="E22">
    <cfRule type="expression" priority="106" dxfId="134">
      <formula>$E$25&lt;&gt;""</formula>
    </cfRule>
    <cfRule type="expression" priority="107" dxfId="134">
      <formula>$E$24&lt;&gt;""</formula>
    </cfRule>
    <cfRule type="expression" priority="108" dxfId="134">
      <formula>$E$23&lt;&gt;""</formula>
    </cfRule>
  </conditionalFormatting>
  <conditionalFormatting sqref="E23">
    <cfRule type="expression" priority="103" dxfId="134">
      <formula>$E$25&lt;&gt;""</formula>
    </cfRule>
    <cfRule type="expression" priority="104" dxfId="134">
      <formula>$E$24&lt;&gt;""</formula>
    </cfRule>
    <cfRule type="expression" priority="105" dxfId="134">
      <formula>$E$22&lt;&gt;""</formula>
    </cfRule>
  </conditionalFormatting>
  <conditionalFormatting sqref="D24:E24">
    <cfRule type="expression" priority="100" dxfId="134">
      <formula>$E$25&lt;&gt;""</formula>
    </cfRule>
    <cfRule type="expression" priority="101" dxfId="134">
      <formula>$E$23&lt;&gt;""</formula>
    </cfRule>
    <cfRule type="expression" priority="102" dxfId="134">
      <formula>$E$22&lt;&gt;""</formula>
    </cfRule>
  </conditionalFormatting>
  <conditionalFormatting sqref="D25:E25">
    <cfRule type="expression" priority="97" dxfId="134">
      <formula>$E$24&lt;&gt;""</formula>
    </cfRule>
    <cfRule type="expression" priority="98" dxfId="134">
      <formula>$E$23&lt;&gt;""</formula>
    </cfRule>
    <cfRule type="expression" priority="99" dxfId="134">
      <formula>$E$22&lt;&gt;""</formula>
    </cfRule>
  </conditionalFormatting>
  <conditionalFormatting sqref="F22">
    <cfRule type="expression" priority="94" dxfId="134">
      <formula>$F$25&lt;&gt;""</formula>
    </cfRule>
    <cfRule type="expression" priority="95" dxfId="134">
      <formula>$F$24&lt;&gt;""</formula>
    </cfRule>
    <cfRule type="expression" priority="96" dxfId="134">
      <formula>$F$23&lt;&gt;""</formula>
    </cfRule>
  </conditionalFormatting>
  <conditionalFormatting sqref="F23">
    <cfRule type="expression" priority="91" dxfId="134">
      <formula>$F$25&lt;&gt;""</formula>
    </cfRule>
    <cfRule type="expression" priority="92" dxfId="134">
      <formula>$F$24&lt;&gt;""</formula>
    </cfRule>
    <cfRule type="expression" priority="93" dxfId="134">
      <formula>$F$22&lt;&gt;""</formula>
    </cfRule>
  </conditionalFormatting>
  <conditionalFormatting sqref="F24">
    <cfRule type="expression" priority="88" dxfId="134">
      <formula>$F$25&lt;&gt;""</formula>
    </cfRule>
    <cfRule type="expression" priority="89" dxfId="134">
      <formula>$F$23&lt;&gt;""</formula>
    </cfRule>
    <cfRule type="expression" priority="90" dxfId="134">
      <formula>$F$22&lt;&gt;""</formula>
    </cfRule>
  </conditionalFormatting>
  <conditionalFormatting sqref="F25">
    <cfRule type="expression" priority="85" dxfId="134">
      <formula>$F$24&lt;&gt;""</formula>
    </cfRule>
    <cfRule type="expression" priority="86" dxfId="134">
      <formula>$F$23&lt;&gt;""</formula>
    </cfRule>
    <cfRule type="expression" priority="87" dxfId="134">
      <formula>$F$22&lt;&gt;""</formula>
    </cfRule>
  </conditionalFormatting>
  <conditionalFormatting sqref="G22">
    <cfRule type="expression" priority="82" dxfId="134">
      <formula>$G$25&lt;&gt;""</formula>
    </cfRule>
    <cfRule type="expression" priority="83" dxfId="134">
      <formula>$G$24&lt;&gt;""</formula>
    </cfRule>
    <cfRule type="expression" priority="84" dxfId="134">
      <formula>$G$23&lt;&gt;""</formula>
    </cfRule>
  </conditionalFormatting>
  <conditionalFormatting sqref="G23">
    <cfRule type="expression" priority="79" dxfId="134">
      <formula>$G$25&lt;&gt;""</formula>
    </cfRule>
    <cfRule type="expression" priority="80" dxfId="134">
      <formula>$G$24&lt;&gt;""</formula>
    </cfRule>
    <cfRule type="expression" priority="81" dxfId="134">
      <formula>$G$22&lt;&gt;""</formula>
    </cfRule>
  </conditionalFormatting>
  <conditionalFormatting sqref="G24">
    <cfRule type="expression" priority="76" dxfId="134">
      <formula>$G$25&lt;&gt;""</formula>
    </cfRule>
    <cfRule type="expression" priority="77" dxfId="134">
      <formula>$G$23&lt;&gt;""</formula>
    </cfRule>
    <cfRule type="expression" priority="78" dxfId="134">
      <formula>$G$22&lt;&gt;""</formula>
    </cfRule>
  </conditionalFormatting>
  <conditionalFormatting sqref="G25">
    <cfRule type="expression" priority="73" dxfId="134">
      <formula>$G$24&lt;&gt;""</formula>
    </cfRule>
    <cfRule type="expression" priority="74" dxfId="134">
      <formula>$G$23&lt;&gt;""</formula>
    </cfRule>
    <cfRule type="expression" priority="75" dxfId="134">
      <formula>$G$22&lt;&gt;""</formula>
    </cfRule>
  </conditionalFormatting>
  <conditionalFormatting sqref="H22">
    <cfRule type="expression" priority="70" dxfId="134">
      <formula>$H$25&lt;&gt;""</formula>
    </cfRule>
    <cfRule type="expression" priority="71" dxfId="134">
      <formula>$H$24&lt;&gt;""</formula>
    </cfRule>
    <cfRule type="expression" priority="72" dxfId="134">
      <formula>$H$23&lt;&gt;""</formula>
    </cfRule>
  </conditionalFormatting>
  <conditionalFormatting sqref="H23">
    <cfRule type="expression" priority="67" dxfId="134">
      <formula>$H$25&lt;&gt;""</formula>
    </cfRule>
    <cfRule type="expression" priority="68" dxfId="134">
      <formula>$H$24&lt;&gt;""</formula>
    </cfRule>
    <cfRule type="expression" priority="69" dxfId="134">
      <formula>$H$22&lt;&gt;""</formula>
    </cfRule>
  </conditionalFormatting>
  <conditionalFormatting sqref="H24">
    <cfRule type="expression" priority="66" dxfId="134">
      <formula>$H$22&lt;&gt;""</formula>
    </cfRule>
  </conditionalFormatting>
  <conditionalFormatting sqref="H24">
    <cfRule type="expression" priority="65" dxfId="134">
      <formula>$H$23&lt;&gt;""</formula>
    </cfRule>
  </conditionalFormatting>
  <conditionalFormatting sqref="H24">
    <cfRule type="expression" priority="64" dxfId="134">
      <formula>$H$25&lt;&gt;""</formula>
    </cfRule>
  </conditionalFormatting>
  <conditionalFormatting sqref="H25">
    <cfRule type="expression" priority="63" dxfId="134">
      <formula>$H$22&lt;&gt;""</formula>
    </cfRule>
  </conditionalFormatting>
  <conditionalFormatting sqref="H25">
    <cfRule type="expression" priority="62" dxfId="134">
      <formula>$H$23&lt;&gt;""</formula>
    </cfRule>
  </conditionalFormatting>
  <conditionalFormatting sqref="H25">
    <cfRule type="expression" priority="61" dxfId="134">
      <formula>$H$24&lt;&gt;""</formula>
    </cfRule>
  </conditionalFormatting>
  <conditionalFormatting sqref="D17">
    <cfRule type="expression" priority="58" dxfId="134">
      <formula>$D$20&lt;&gt;""</formula>
    </cfRule>
    <cfRule type="expression" priority="59" dxfId="134">
      <formula>$D$19&lt;&gt;""</formula>
    </cfRule>
    <cfRule type="expression" priority="60" dxfId="134">
      <formula>$D$18&lt;&gt;""</formula>
    </cfRule>
  </conditionalFormatting>
  <conditionalFormatting sqref="E17">
    <cfRule type="expression" priority="46" dxfId="134">
      <formula>$E$20&lt;&gt;""</formula>
    </cfRule>
    <cfRule type="expression" priority="47" dxfId="134">
      <formula>$E$19&lt;&gt;""</formula>
    </cfRule>
    <cfRule type="expression" priority="48" dxfId="134">
      <formula>$E$18&lt;&gt;""</formula>
    </cfRule>
  </conditionalFormatting>
  <conditionalFormatting sqref="E18">
    <cfRule type="expression" priority="43" dxfId="134">
      <formula>$E$20&lt;&gt;""</formula>
    </cfRule>
    <cfRule type="expression" priority="44" dxfId="134">
      <formula>$E$19&lt;&gt;""</formula>
    </cfRule>
    <cfRule type="expression" priority="45" dxfId="134">
      <formula>$E$17&lt;&gt;""</formula>
    </cfRule>
  </conditionalFormatting>
  <conditionalFormatting sqref="E19">
    <cfRule type="expression" priority="40" dxfId="134">
      <formula>$E$20&lt;&gt;""</formula>
    </cfRule>
    <cfRule type="expression" priority="41" dxfId="134">
      <formula>$E$18&lt;&gt;""</formula>
    </cfRule>
    <cfRule type="expression" priority="42" dxfId="134">
      <formula>$E$17&lt;&gt;""</formula>
    </cfRule>
  </conditionalFormatting>
  <conditionalFormatting sqref="E20">
    <cfRule type="expression" priority="37" dxfId="134">
      <formula>$E$19&lt;&gt;""</formula>
    </cfRule>
    <cfRule type="expression" priority="38" dxfId="134">
      <formula>$E$18&lt;&gt;""</formula>
    </cfRule>
    <cfRule type="expression" priority="39" dxfId="134">
      <formula>$E$17&lt;&gt;""</formula>
    </cfRule>
  </conditionalFormatting>
  <conditionalFormatting sqref="F17">
    <cfRule type="expression" priority="34" dxfId="134">
      <formula>$F$20&lt;&gt;""</formula>
    </cfRule>
    <cfRule type="expression" priority="35" dxfId="134">
      <formula>$F$19&lt;&gt;""</formula>
    </cfRule>
    <cfRule type="expression" priority="36" dxfId="134">
      <formula>$F$18&lt;&gt;""</formula>
    </cfRule>
  </conditionalFormatting>
  <conditionalFormatting sqref="F18">
    <cfRule type="expression" priority="31" dxfId="134">
      <formula>$F$20&lt;&gt;""</formula>
    </cfRule>
    <cfRule type="expression" priority="32" dxfId="134">
      <formula>$F$19&lt;&gt;""</formula>
    </cfRule>
    <cfRule type="expression" priority="33" dxfId="134">
      <formula>$F$17&lt;&gt;""</formula>
    </cfRule>
  </conditionalFormatting>
  <conditionalFormatting sqref="F19">
    <cfRule type="expression" priority="28" dxfId="134">
      <formula>$F$20&lt;&gt;""</formula>
    </cfRule>
    <cfRule type="expression" priority="29" dxfId="134">
      <formula>$F$18&lt;&gt;""</formula>
    </cfRule>
    <cfRule type="expression" priority="30" dxfId="134">
      <formula>$F$17&lt;&gt;""</formula>
    </cfRule>
  </conditionalFormatting>
  <conditionalFormatting sqref="F20">
    <cfRule type="expression" priority="25" dxfId="134">
      <formula>$F$19&lt;&gt;""</formula>
    </cfRule>
    <cfRule type="expression" priority="26" dxfId="134">
      <formula>$F$18&lt;&gt;""</formula>
    </cfRule>
    <cfRule type="expression" priority="27" dxfId="134">
      <formula>$F$17&lt;&gt;""</formula>
    </cfRule>
  </conditionalFormatting>
  <conditionalFormatting sqref="G17">
    <cfRule type="expression" priority="22" dxfId="134">
      <formula>$G$20&lt;&gt;""</formula>
    </cfRule>
    <cfRule type="expression" priority="23" dxfId="134">
      <formula>$G$19&lt;&gt;""</formula>
    </cfRule>
    <cfRule type="expression" priority="24" dxfId="134">
      <formula>$G$18&lt;&gt;""</formula>
    </cfRule>
  </conditionalFormatting>
  <conditionalFormatting sqref="G18">
    <cfRule type="expression" priority="19" dxfId="134">
      <formula>$G$20&lt;&gt;""</formula>
    </cfRule>
    <cfRule type="expression" priority="20" dxfId="134">
      <formula>$G$19&lt;&gt;""</formula>
    </cfRule>
    <cfRule type="expression" priority="21" dxfId="134">
      <formula>$G$17&lt;&gt;""</formula>
    </cfRule>
  </conditionalFormatting>
  <conditionalFormatting sqref="G19">
    <cfRule type="expression" priority="16" dxfId="134">
      <formula>$G$20&lt;&gt;""</formula>
    </cfRule>
    <cfRule type="expression" priority="17" dxfId="134">
      <formula>$G$18&lt;&gt;""</formula>
    </cfRule>
    <cfRule type="expression" priority="18" dxfId="134">
      <formula>$G$17&lt;&gt;""</formula>
    </cfRule>
  </conditionalFormatting>
  <conditionalFormatting sqref="G20">
    <cfRule type="expression" priority="13" dxfId="134">
      <formula>$G$19&lt;&gt;""</formula>
    </cfRule>
    <cfRule type="expression" priority="14" dxfId="134">
      <formula>$G$18&lt;&gt;""</formula>
    </cfRule>
    <cfRule type="expression" priority="15" dxfId="134">
      <formula>$G$17&lt;&gt;""</formula>
    </cfRule>
  </conditionalFormatting>
  <conditionalFormatting sqref="H17">
    <cfRule type="expression" priority="10" dxfId="134">
      <formula>$H$20&lt;&gt;""</formula>
    </cfRule>
    <cfRule type="expression" priority="11" dxfId="134">
      <formula>$H$19&lt;&gt;""</formula>
    </cfRule>
    <cfRule type="expression" priority="12" dxfId="134">
      <formula>$H$18&lt;&gt;""</formula>
    </cfRule>
  </conditionalFormatting>
  <conditionalFormatting sqref="H18">
    <cfRule type="expression" priority="7" dxfId="134">
      <formula>$H$20&lt;&gt;""</formula>
    </cfRule>
    <cfRule type="expression" priority="8" dxfId="134">
      <formula>$H$19&lt;&gt;""</formula>
    </cfRule>
    <cfRule type="expression" priority="9" dxfId="134">
      <formula>$H$17&lt;&gt;""</formula>
    </cfRule>
  </conditionalFormatting>
  <conditionalFormatting sqref="H19">
    <cfRule type="expression" priority="4" dxfId="134">
      <formula>$H$20&lt;&gt;""</formula>
    </cfRule>
    <cfRule type="expression" priority="5" dxfId="134">
      <formula>$H$18&lt;&gt;""</formula>
    </cfRule>
    <cfRule type="expression" priority="6" dxfId="134">
      <formula>$H$17&lt;&gt;""</formula>
    </cfRule>
  </conditionalFormatting>
  <conditionalFormatting sqref="H20">
    <cfRule type="expression" priority="3" dxfId="134">
      <formula>$H$17&lt;&gt;""</formula>
    </cfRule>
  </conditionalFormatting>
  <conditionalFormatting sqref="H20">
    <cfRule type="expression" priority="2" dxfId="134">
      <formula>$H$18&lt;&gt;""</formula>
    </cfRule>
  </conditionalFormatting>
  <conditionalFormatting sqref="H20">
    <cfRule type="expression" priority="1" dxfId="134">
      <formula>$H$19&lt;&gt;""</formula>
    </cfRule>
  </conditionalFormatting>
  <printOptions/>
  <pageMargins left="0.25" right="0.25" top="0.75" bottom="0.75" header="0.3" footer="0.3"/>
  <pageSetup fitToHeight="1" fitToWidth="1" horizontalDpi="600" verticalDpi="600" orientation="portrait" paperSize="9" scale="74"/>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36"/>
  <sheetViews>
    <sheetView zoomScalePageLayoutView="0" workbookViewId="0" topLeftCell="A1">
      <selection activeCell="F11" sqref="F11"/>
    </sheetView>
  </sheetViews>
  <sheetFormatPr defaultColWidth="8.8515625" defaultRowHeight="15"/>
  <cols>
    <col min="1" max="1" width="8.8515625" style="3" customWidth="1"/>
    <col min="2" max="2" width="8.8515625" style="0" customWidth="1"/>
    <col min="3" max="3" width="96.8515625" style="6" customWidth="1"/>
    <col min="4" max="4" width="6.421875" style="6" customWidth="1"/>
    <col min="5" max="5" width="25.8515625" style="0" customWidth="1"/>
    <col min="6" max="6" width="8.8515625" style="0" customWidth="1"/>
    <col min="7" max="7" width="10.421875" style="0" customWidth="1"/>
  </cols>
  <sheetData>
    <row r="1" spans="2:5" ht="18.75">
      <c r="B1" s="4" t="s">
        <v>52</v>
      </c>
      <c r="E1" s="4" t="s">
        <v>103</v>
      </c>
    </row>
    <row r="2" ht="15.75" thickBot="1"/>
    <row r="3" spans="1:7" ht="15.75" thickBot="1">
      <c r="A3" s="3">
        <v>1</v>
      </c>
      <c r="B3" s="9" t="s">
        <v>35</v>
      </c>
      <c r="C3" s="10"/>
      <c r="E3" s="1"/>
      <c r="F3" s="2" t="s">
        <v>32</v>
      </c>
      <c r="G3" s="2" t="s">
        <v>32</v>
      </c>
    </row>
    <row r="4" spans="2:7" ht="15">
      <c r="B4" s="11" t="s">
        <v>48</v>
      </c>
      <c r="C4" s="12" t="s">
        <v>94</v>
      </c>
      <c r="E4" s="22" t="str">
        <f>Admin!O4</f>
        <v>Full Day</v>
      </c>
      <c r="F4" s="23">
        <f>Admin!P4</f>
        <v>30</v>
      </c>
      <c r="G4" s="23">
        <f>Admin!Q4</f>
        <v>30</v>
      </c>
    </row>
    <row r="5" spans="2:7" ht="15.75">
      <c r="B5" s="11" t="s">
        <v>49</v>
      </c>
      <c r="C5" s="13" t="s">
        <v>44</v>
      </c>
      <c r="E5" s="24" t="str">
        <f>Admin!O5</f>
        <v>School Day (8.30 - 15.30</v>
      </c>
      <c r="F5" s="25">
        <f>Admin!P5</f>
        <v>22.6</v>
      </c>
      <c r="G5" s="25">
        <f>Admin!Q5</f>
        <v>22.6</v>
      </c>
    </row>
    <row r="6" spans="2:7" ht="33" thickBot="1">
      <c r="B6" s="14" t="s">
        <v>51</v>
      </c>
      <c r="C6" s="15" t="s">
        <v>97</v>
      </c>
      <c r="E6" s="27" t="str">
        <f>Admin!O6</f>
        <v>Half day am (8:00 - 13.00)</v>
      </c>
      <c r="F6" s="28">
        <f>Admin!P6</f>
        <v>17.9</v>
      </c>
      <c r="G6" s="28">
        <f>Admin!Q6</f>
        <v>17.9</v>
      </c>
    </row>
    <row r="7" spans="3:7" ht="17.25" customHeight="1" thickBot="1">
      <c r="C7" s="7"/>
      <c r="E7" s="29" t="str">
        <f>Admin!O7</f>
        <v>Half day pm (13.00 - 18.00)</v>
      </c>
      <c r="F7" s="26">
        <f>Admin!P7</f>
        <v>17.9</v>
      </c>
      <c r="G7" s="26">
        <f>Admin!Q7</f>
        <v>17.9</v>
      </c>
    </row>
    <row r="8" spans="1:3" ht="15" customHeight="1">
      <c r="A8" s="3">
        <v>2</v>
      </c>
      <c r="B8" s="9" t="s">
        <v>47</v>
      </c>
      <c r="C8" s="16"/>
    </row>
    <row r="9" spans="2:3" ht="15.75">
      <c r="B9" s="17" t="s">
        <v>48</v>
      </c>
      <c r="C9" s="15" t="s">
        <v>104</v>
      </c>
    </row>
    <row r="10" ht="24" customHeight="1">
      <c r="C10" s="7"/>
    </row>
    <row r="11" spans="1:3" ht="15.75" customHeight="1">
      <c r="A11" s="3">
        <v>3</v>
      </c>
      <c r="B11" s="9" t="s">
        <v>105</v>
      </c>
      <c r="C11" s="16"/>
    </row>
    <row r="12" spans="2:5" ht="31.5">
      <c r="B12" s="137" t="s">
        <v>48</v>
      </c>
      <c r="C12" s="13" t="s">
        <v>106</v>
      </c>
      <c r="E12" s="5"/>
    </row>
    <row r="13" spans="2:5" ht="21" customHeight="1">
      <c r="B13" s="18" t="s">
        <v>49</v>
      </c>
      <c r="C13" s="13" t="s">
        <v>107</v>
      </c>
      <c r="E13" s="5"/>
    </row>
    <row r="14" spans="2:5" ht="112.5" customHeight="1">
      <c r="B14" s="19" t="s">
        <v>51</v>
      </c>
      <c r="C14" s="20" t="s">
        <v>108</v>
      </c>
      <c r="E14" s="5"/>
    </row>
    <row r="15" spans="2:5" ht="45" customHeight="1">
      <c r="B15" s="18" t="s">
        <v>50</v>
      </c>
      <c r="C15" s="13" t="s">
        <v>109</v>
      </c>
      <c r="E15" s="5" t="s">
        <v>102</v>
      </c>
    </row>
    <row r="16" spans="2:5" ht="15.75">
      <c r="B16" s="18" t="s">
        <v>53</v>
      </c>
      <c r="C16" s="13" t="s">
        <v>110</v>
      </c>
      <c r="E16" s="5"/>
    </row>
    <row r="17" spans="2:5" ht="30" customHeight="1">
      <c r="B17" s="18" t="s">
        <v>111</v>
      </c>
      <c r="C17" s="20" t="s">
        <v>112</v>
      </c>
      <c r="E17" s="5"/>
    </row>
    <row r="18" spans="2:5" ht="63" customHeight="1">
      <c r="B18" s="18" t="s">
        <v>113</v>
      </c>
      <c r="C18" s="148" t="s">
        <v>114</v>
      </c>
      <c r="E18" s="5"/>
    </row>
    <row r="19" spans="2:5" ht="24" customHeight="1">
      <c r="B19" s="18" t="s">
        <v>113</v>
      </c>
      <c r="C19" s="13" t="s">
        <v>115</v>
      </c>
      <c r="E19" s="5"/>
    </row>
    <row r="20" spans="2:5" ht="31.5">
      <c r="B20" s="17" t="s">
        <v>116</v>
      </c>
      <c r="C20" s="15" t="s">
        <v>117</v>
      </c>
      <c r="E20" s="5"/>
    </row>
    <row r="21" spans="2:5" ht="48" customHeight="1">
      <c r="B21" s="8"/>
      <c r="C21" s="7"/>
      <c r="E21" s="5"/>
    </row>
    <row r="22" spans="1:5" ht="15">
      <c r="A22" s="3">
        <v>4</v>
      </c>
      <c r="B22" s="9" t="s">
        <v>118</v>
      </c>
      <c r="C22" s="10"/>
      <c r="E22" s="5"/>
    </row>
    <row r="23" spans="2:5" ht="48">
      <c r="B23" s="18" t="s">
        <v>48</v>
      </c>
      <c r="C23" s="20" t="s">
        <v>119</v>
      </c>
      <c r="E23" s="5"/>
    </row>
    <row r="24" spans="2:5" ht="31.5">
      <c r="B24" s="18" t="s">
        <v>49</v>
      </c>
      <c r="C24" s="20" t="s">
        <v>120</v>
      </c>
      <c r="E24" s="5"/>
    </row>
    <row r="25" spans="2:5" ht="31.5">
      <c r="B25" s="17" t="s">
        <v>51</v>
      </c>
      <c r="C25" s="21" t="s">
        <v>121</v>
      </c>
      <c r="E25" s="5"/>
    </row>
    <row r="26" spans="2:5" ht="15">
      <c r="B26" s="8"/>
      <c r="C26" s="7"/>
      <c r="E26" s="5"/>
    </row>
    <row r="27" spans="2:5" ht="15">
      <c r="B27" s="8"/>
      <c r="E27" s="5"/>
    </row>
    <row r="28" spans="1:3" ht="15">
      <c r="A28" s="3">
        <v>5</v>
      </c>
      <c r="B28" s="9" t="s">
        <v>33</v>
      </c>
      <c r="C28" s="16"/>
    </row>
    <row r="29" spans="2:3" ht="159.75">
      <c r="B29" s="18" t="s">
        <v>48</v>
      </c>
      <c r="C29" s="13" t="s">
        <v>122</v>
      </c>
    </row>
    <row r="30" spans="2:3" ht="31.5">
      <c r="B30" s="18" t="s">
        <v>49</v>
      </c>
      <c r="C30" s="13" t="s">
        <v>54</v>
      </c>
    </row>
    <row r="31" spans="2:3" ht="31.5">
      <c r="B31" s="18" t="s">
        <v>51</v>
      </c>
      <c r="C31" s="20" t="s">
        <v>34</v>
      </c>
    </row>
    <row r="32" spans="2:3" ht="48">
      <c r="B32" s="17" t="s">
        <v>50</v>
      </c>
      <c r="C32" s="21" t="s">
        <v>45</v>
      </c>
    </row>
    <row r="33" ht="15">
      <c r="B33" s="8"/>
    </row>
    <row r="34" spans="1:3" ht="15">
      <c r="A34" s="3">
        <v>6</v>
      </c>
      <c r="B34" s="138" t="s">
        <v>95</v>
      </c>
      <c r="C34" s="139"/>
    </row>
    <row r="35" spans="2:3" ht="31.5">
      <c r="B35" s="140" t="s">
        <v>48</v>
      </c>
      <c r="C35" s="139" t="s">
        <v>96</v>
      </c>
    </row>
    <row r="36" ht="15">
      <c r="B36" s="8"/>
    </row>
  </sheetData>
  <sheetProtection sheet="1" objects="1" scenarios="1"/>
  <printOptions/>
  <pageMargins left="0.25" right="0.25" top="0.75" bottom="0.75" header="0.3" footer="0.3"/>
  <pageSetup fitToHeight="1" fitToWidth="1" horizontalDpi="600" verticalDpi="600" orientation="portrait" paperSize="9" scale="55"/>
</worksheet>
</file>

<file path=xl/worksheets/sheet3.xml><?xml version="1.0" encoding="utf-8"?>
<worksheet xmlns="http://schemas.openxmlformats.org/spreadsheetml/2006/main" xmlns:r="http://schemas.openxmlformats.org/officeDocument/2006/relationships">
  <sheetPr codeName="Sheet3"/>
  <dimension ref="A1:R37"/>
  <sheetViews>
    <sheetView zoomScale="85" zoomScaleNormal="85" zoomScalePageLayoutView="0" workbookViewId="0" topLeftCell="B2">
      <selection activeCell="D16" sqref="D16"/>
    </sheetView>
  </sheetViews>
  <sheetFormatPr defaultColWidth="8.8515625" defaultRowHeight="15"/>
  <cols>
    <col min="1" max="1" width="16.8515625" style="87" customWidth="1"/>
    <col min="2" max="2" width="8.8515625" style="87" customWidth="1"/>
    <col min="3" max="3" width="14.140625" style="87" customWidth="1"/>
    <col min="4" max="4" width="17.140625" style="87" customWidth="1"/>
    <col min="5" max="5" width="12.421875" style="87" customWidth="1"/>
    <col min="6" max="6" width="8.8515625" style="87" customWidth="1"/>
    <col min="7" max="7" width="18.8515625" style="87" customWidth="1"/>
    <col min="8" max="12" width="8.8515625" style="87" customWidth="1"/>
    <col min="13" max="13" width="9.140625" style="87" customWidth="1"/>
    <col min="14" max="14" width="8.8515625" style="87" customWidth="1"/>
    <col min="15" max="15" width="28.421875" style="87" customWidth="1"/>
    <col min="16" max="16" width="12.00390625" style="87" customWidth="1"/>
    <col min="17" max="17" width="8.8515625" style="87" customWidth="1"/>
    <col min="18" max="18" width="26.421875" style="87" customWidth="1"/>
    <col min="19" max="16384" width="8.8515625" style="87" customWidth="1"/>
  </cols>
  <sheetData>
    <row r="1" ht="15.75" thickBot="1">
      <c r="A1" s="86" t="s">
        <v>12</v>
      </c>
    </row>
    <row r="2" spans="1:15" ht="21.75" thickBot="1">
      <c r="A2" s="86"/>
      <c r="C2" s="88"/>
      <c r="D2" s="89"/>
      <c r="E2" s="89"/>
      <c r="F2" s="89"/>
      <c r="G2" s="89"/>
      <c r="H2" s="89"/>
      <c r="I2" s="90"/>
      <c r="O2" s="91" t="s">
        <v>82</v>
      </c>
    </row>
    <row r="3" spans="1:17" ht="15.75" thickBot="1">
      <c r="A3" s="86"/>
      <c r="C3" s="92" t="s">
        <v>13</v>
      </c>
      <c r="G3" s="93">
        <v>2024</v>
      </c>
      <c r="I3" s="94"/>
      <c r="O3" s="95"/>
      <c r="P3" s="96" t="s">
        <v>31</v>
      </c>
      <c r="Q3" s="96" t="s">
        <v>32</v>
      </c>
    </row>
    <row r="4" spans="3:17" ht="15">
      <c r="C4" s="92" t="s">
        <v>69</v>
      </c>
      <c r="G4" s="93" t="s">
        <v>74</v>
      </c>
      <c r="I4" s="94"/>
      <c r="O4" s="97" t="s">
        <v>65</v>
      </c>
      <c r="P4" s="134">
        <v>30</v>
      </c>
      <c r="Q4" s="134">
        <v>30</v>
      </c>
    </row>
    <row r="5" spans="3:17" ht="15">
      <c r="C5" s="92"/>
      <c r="G5" s="98"/>
      <c r="I5" s="94"/>
      <c r="O5" s="99" t="s">
        <v>83</v>
      </c>
      <c r="P5" s="25">
        <v>22.6</v>
      </c>
      <c r="Q5" s="25">
        <v>22.6</v>
      </c>
    </row>
    <row r="6" spans="3:17" ht="15">
      <c r="C6" s="92" t="s">
        <v>10</v>
      </c>
      <c r="G6" s="100">
        <v>45362</v>
      </c>
      <c r="I6" s="94"/>
      <c r="O6" s="146" t="s">
        <v>100</v>
      </c>
      <c r="P6" s="135">
        <v>17.9</v>
      </c>
      <c r="Q6" s="135">
        <v>17.9</v>
      </c>
    </row>
    <row r="7" spans="3:17" ht="15.75" thickBot="1">
      <c r="C7" s="92" t="s">
        <v>84</v>
      </c>
      <c r="G7" s="100">
        <v>45362</v>
      </c>
      <c r="I7" s="94"/>
      <c r="J7" s="101"/>
      <c r="O7" s="102" t="s">
        <v>89</v>
      </c>
      <c r="P7" s="136">
        <v>17.9</v>
      </c>
      <c r="Q7" s="136">
        <v>17.9</v>
      </c>
    </row>
    <row r="8" spans="3:10" ht="15">
      <c r="C8" s="92" t="s">
        <v>87</v>
      </c>
      <c r="G8" s="93">
        <v>3</v>
      </c>
      <c r="I8" s="94"/>
      <c r="J8" s="101"/>
    </row>
    <row r="9" spans="3:16" ht="15">
      <c r="C9" s="92" t="s">
        <v>88</v>
      </c>
      <c r="G9" s="100">
        <v>45383</v>
      </c>
      <c r="I9" s="94"/>
      <c r="O9" t="s">
        <v>93</v>
      </c>
      <c r="P9" s="103">
        <v>44569</v>
      </c>
    </row>
    <row r="10" spans="3:9" ht="15">
      <c r="C10" s="92"/>
      <c r="G10" s="104"/>
      <c r="I10" s="94"/>
    </row>
    <row r="11" spans="3:10" ht="15.75" thickBot="1">
      <c r="C11" s="142"/>
      <c r="D11" s="98"/>
      <c r="E11" s="98"/>
      <c r="F11" s="143" t="s">
        <v>26</v>
      </c>
      <c r="G11" s="105" t="s">
        <v>18</v>
      </c>
      <c r="H11" s="98" t="s">
        <v>30</v>
      </c>
      <c r="I11" s="144"/>
      <c r="J11" s="101"/>
    </row>
    <row r="12" spans="3:18" ht="16.5" thickBot="1">
      <c r="C12" s="92" t="s">
        <v>28</v>
      </c>
      <c r="D12" s="106" t="s">
        <v>16</v>
      </c>
      <c r="E12" s="87">
        <v>1</v>
      </c>
      <c r="F12" s="93">
        <v>1</v>
      </c>
      <c r="G12" s="93" t="s">
        <v>21</v>
      </c>
      <c r="H12" s="107">
        <f>VLOOKUP(G12,M$25:N$29,2,FALSE)</f>
        <v>1</v>
      </c>
      <c r="I12" s="94"/>
      <c r="J12" s="101"/>
      <c r="Q12" s="108"/>
      <c r="R12" s="109"/>
    </row>
    <row r="13" spans="3:18" ht="15">
      <c r="C13" s="92"/>
      <c r="E13" s="87">
        <v>2</v>
      </c>
      <c r="F13" s="93"/>
      <c r="G13" s="93"/>
      <c r="H13" s="107" t="e">
        <f>VLOOKUP(G13,M$25:N$29,2,FALSE)</f>
        <v>#N/A</v>
      </c>
      <c r="I13" s="94"/>
      <c r="J13" s="101"/>
      <c r="O13" s="86" t="s">
        <v>41</v>
      </c>
      <c r="P13" s="101"/>
      <c r="Q13" s="108"/>
      <c r="R13" s="109"/>
    </row>
    <row r="14" spans="3:18" ht="15">
      <c r="C14" s="92"/>
      <c r="E14" s="87">
        <v>3</v>
      </c>
      <c r="F14" s="93"/>
      <c r="G14" s="93"/>
      <c r="H14" s="107" t="e">
        <f>VLOOKUP(G14,M$25:N$29,2,FALSE)</f>
        <v>#N/A</v>
      </c>
      <c r="I14" s="94"/>
      <c r="J14" s="101"/>
      <c r="O14" s="87" t="s">
        <v>55</v>
      </c>
      <c r="Q14" s="108"/>
      <c r="R14" s="108"/>
    </row>
    <row r="15" spans="3:18" ht="15.75" thickBot="1">
      <c r="C15" s="92"/>
      <c r="I15" s="94"/>
      <c r="O15" s="133" t="s">
        <v>92</v>
      </c>
      <c r="P15" s="101"/>
      <c r="Q15" s="108"/>
      <c r="R15" s="109"/>
    </row>
    <row r="16" spans="3:18" ht="16.5" thickBot="1">
      <c r="C16" s="92" t="s">
        <v>28</v>
      </c>
      <c r="D16" s="160" t="s">
        <v>126</v>
      </c>
      <c r="E16" s="87">
        <v>1</v>
      </c>
      <c r="F16" s="93">
        <v>3</v>
      </c>
      <c r="G16" s="93" t="s">
        <v>22</v>
      </c>
      <c r="H16" s="107">
        <f aca="true" t="shared" si="0" ref="H16:H21">VLOOKUP(G16,M$25:N$29,2,FALSE)</f>
        <v>2</v>
      </c>
      <c r="I16" s="94"/>
      <c r="O16" s="87" t="s">
        <v>56</v>
      </c>
      <c r="P16" s="101"/>
      <c r="Q16" s="108"/>
      <c r="R16" s="109"/>
    </row>
    <row r="17" spans="3:18" ht="15">
      <c r="C17" s="110"/>
      <c r="E17" s="87">
        <v>2</v>
      </c>
      <c r="F17" s="93">
        <v>3</v>
      </c>
      <c r="G17" s="93" t="s">
        <v>23</v>
      </c>
      <c r="H17" s="107">
        <f t="shared" si="0"/>
        <v>3</v>
      </c>
      <c r="I17" s="94"/>
      <c r="O17" s="87" t="s">
        <v>57</v>
      </c>
      <c r="P17" s="101"/>
      <c r="Q17" s="108"/>
      <c r="R17" s="108"/>
    </row>
    <row r="18" spans="3:18" ht="15">
      <c r="C18" s="110"/>
      <c r="E18" s="87">
        <v>3</v>
      </c>
      <c r="F18" s="93">
        <v>3</v>
      </c>
      <c r="G18" s="93" t="s">
        <v>24</v>
      </c>
      <c r="H18" s="107">
        <f t="shared" si="0"/>
        <v>4</v>
      </c>
      <c r="I18" s="94"/>
      <c r="O18" s="87" t="s">
        <v>58</v>
      </c>
      <c r="P18" s="101"/>
      <c r="Q18" s="108"/>
      <c r="R18" s="109"/>
    </row>
    <row r="19" spans="3:18" ht="15">
      <c r="C19" s="110"/>
      <c r="E19" s="87">
        <v>4</v>
      </c>
      <c r="F19" s="93">
        <v>3</v>
      </c>
      <c r="G19" s="93" t="s">
        <v>25</v>
      </c>
      <c r="H19" s="107">
        <f t="shared" si="0"/>
        <v>5</v>
      </c>
      <c r="I19" s="94"/>
      <c r="O19" s="87" t="s">
        <v>59</v>
      </c>
      <c r="P19" s="101"/>
      <c r="Q19" s="108"/>
      <c r="R19" s="109"/>
    </row>
    <row r="20" spans="3:17" ht="15">
      <c r="C20" s="110"/>
      <c r="E20" s="87">
        <v>5</v>
      </c>
      <c r="F20" s="93"/>
      <c r="G20" s="93"/>
      <c r="H20" s="107" t="e">
        <f t="shared" si="0"/>
        <v>#N/A</v>
      </c>
      <c r="I20" s="144"/>
      <c r="O20" s="87" t="s">
        <v>60</v>
      </c>
      <c r="Q20" s="111"/>
    </row>
    <row r="21" spans="3:15" ht="15">
      <c r="C21" s="110"/>
      <c r="E21" s="87">
        <v>6</v>
      </c>
      <c r="F21" s="93"/>
      <c r="G21" s="93"/>
      <c r="H21" s="107" t="e">
        <f t="shared" si="0"/>
        <v>#N/A</v>
      </c>
      <c r="I21" s="144"/>
      <c r="O21" s="87" t="s">
        <v>61</v>
      </c>
    </row>
    <row r="22" spans="3:15" ht="15">
      <c r="C22" s="110"/>
      <c r="E22" s="87">
        <v>7</v>
      </c>
      <c r="F22" s="93"/>
      <c r="G22" s="93"/>
      <c r="H22" s="107" t="e">
        <f aca="true" t="shared" si="1" ref="H22:H27">VLOOKUP(G22,M$25:N$29,2,FALSE)</f>
        <v>#N/A</v>
      </c>
      <c r="I22" s="144"/>
      <c r="O22" s="87" t="s">
        <v>85</v>
      </c>
    </row>
    <row r="23" spans="3:15" ht="15">
      <c r="C23" s="145"/>
      <c r="E23" s="87">
        <v>8</v>
      </c>
      <c r="F23" s="93"/>
      <c r="G23" s="93"/>
      <c r="H23" s="107" t="e">
        <f t="shared" si="1"/>
        <v>#N/A</v>
      </c>
      <c r="I23" s="144"/>
      <c r="K23" s="87" t="s">
        <v>15</v>
      </c>
      <c r="O23" s="87" t="s">
        <v>62</v>
      </c>
    </row>
    <row r="24" spans="3:15" ht="15">
      <c r="C24" s="110"/>
      <c r="E24" s="87">
        <v>9</v>
      </c>
      <c r="F24" s="93"/>
      <c r="G24" s="93"/>
      <c r="H24" s="107" t="e">
        <f t="shared" si="1"/>
        <v>#N/A</v>
      </c>
      <c r="I24" s="94"/>
      <c r="K24" s="86" t="s">
        <v>14</v>
      </c>
      <c r="L24" s="86" t="s">
        <v>70</v>
      </c>
      <c r="M24" s="86" t="s">
        <v>19</v>
      </c>
      <c r="N24" s="86" t="s">
        <v>20</v>
      </c>
      <c r="O24" s="87" t="s">
        <v>86</v>
      </c>
    </row>
    <row r="25" spans="3:14" ht="15">
      <c r="C25" s="110"/>
      <c r="E25" s="87">
        <v>10</v>
      </c>
      <c r="F25" s="93"/>
      <c r="G25" s="93"/>
      <c r="H25" s="107" t="e">
        <f t="shared" si="1"/>
        <v>#N/A</v>
      </c>
      <c r="I25" s="94"/>
      <c r="K25" s="87">
        <v>2021</v>
      </c>
      <c r="L25" s="87" t="s">
        <v>71</v>
      </c>
      <c r="M25" s="87" t="s">
        <v>21</v>
      </c>
      <c r="N25" s="87">
        <v>1</v>
      </c>
    </row>
    <row r="26" spans="3:14" ht="15">
      <c r="C26" s="110"/>
      <c r="E26" s="87">
        <v>11</v>
      </c>
      <c r="F26" s="93"/>
      <c r="G26" s="93"/>
      <c r="H26" s="107" t="e">
        <f t="shared" si="1"/>
        <v>#N/A</v>
      </c>
      <c r="I26" s="94"/>
      <c r="K26" s="87">
        <v>2022</v>
      </c>
      <c r="L26" s="87" t="s">
        <v>72</v>
      </c>
      <c r="M26" s="87" t="s">
        <v>22</v>
      </c>
      <c r="N26" s="87">
        <v>2</v>
      </c>
    </row>
    <row r="27" spans="3:14" ht="15">
      <c r="C27" s="110"/>
      <c r="E27" s="87">
        <v>12</v>
      </c>
      <c r="F27" s="93"/>
      <c r="G27" s="93"/>
      <c r="H27" s="107" t="e">
        <f t="shared" si="1"/>
        <v>#N/A</v>
      </c>
      <c r="I27" s="94"/>
      <c r="K27" s="87">
        <v>2023</v>
      </c>
      <c r="L27" s="87" t="s">
        <v>73</v>
      </c>
      <c r="M27" s="87" t="s">
        <v>23</v>
      </c>
      <c r="N27" s="87">
        <v>3</v>
      </c>
    </row>
    <row r="28" spans="3:14" ht="15.75" thickBot="1">
      <c r="C28" s="112"/>
      <c r="D28" s="113"/>
      <c r="E28" s="113"/>
      <c r="F28" s="113"/>
      <c r="G28" s="113"/>
      <c r="H28" s="113"/>
      <c r="I28" s="114"/>
      <c r="K28">
        <v>2024</v>
      </c>
      <c r="L28" s="87" t="s">
        <v>74</v>
      </c>
      <c r="M28" s="87" t="s">
        <v>24</v>
      </c>
      <c r="N28" s="87">
        <v>4</v>
      </c>
    </row>
    <row r="29" spans="11:14" ht="15">
      <c r="K29">
        <v>2025</v>
      </c>
      <c r="L29" s="87" t="s">
        <v>75</v>
      </c>
      <c r="M29" s="87" t="s">
        <v>25</v>
      </c>
      <c r="N29" s="87">
        <v>5</v>
      </c>
    </row>
    <row r="30" spans="11:14" ht="15">
      <c r="K30">
        <v>2026</v>
      </c>
      <c r="L30" s="87" t="s">
        <v>76</v>
      </c>
      <c r="N30" s="87">
        <v>6</v>
      </c>
    </row>
    <row r="31" ht="15">
      <c r="N31" s="87">
        <v>7</v>
      </c>
    </row>
    <row r="32" ht="15">
      <c r="N32" s="87">
        <v>8</v>
      </c>
    </row>
    <row r="33" ht="15.75" thickBot="1">
      <c r="A33" s="101" t="s">
        <v>27</v>
      </c>
    </row>
    <row r="34" spans="2:14" ht="15.75" thickBot="1">
      <c r="B34" s="115"/>
      <c r="C34" s="116" t="s">
        <v>65</v>
      </c>
      <c r="D34" s="117"/>
      <c r="E34" s="118"/>
      <c r="F34" s="118"/>
      <c r="G34" s="118"/>
      <c r="H34" s="119"/>
      <c r="I34" s="120">
        <f>SUM(J34:N34)</f>
        <v>0</v>
      </c>
      <c r="J34" s="87">
        <f>IF(OR(D34="",D34=Admin!$D$16,D34=Admin!$D$12),0,IF('Holiday club booking form'!$J$7,'Terms &amp; Conditions'!$G$4,'Terms &amp; Conditions'!$F$4))</f>
        <v>0</v>
      </c>
      <c r="K34" s="87">
        <f>IF(OR(E34="",E34=Admin!$D$16,E34=Admin!$D$12),0,IF('Holiday club booking form'!$J$7,'Terms &amp; Conditions'!$G$4,'Terms &amp; Conditions'!$F$4))</f>
        <v>0</v>
      </c>
      <c r="L34" s="87">
        <f>IF(OR(F34="",F34=Admin!$D$16,F34=Admin!$D$12),0,IF('Holiday club booking form'!$J$7,'Terms &amp; Conditions'!$G$4,'Terms &amp; Conditions'!$F$4))</f>
        <v>0</v>
      </c>
      <c r="M34" s="87">
        <f>IF(OR(G34="",G34=Admin!$D$16,G34=Admin!$D$12),0,IF('Holiday club booking form'!$J$7,'Terms &amp; Conditions'!$G$4,'Terms &amp; Conditions'!$F$4))</f>
        <v>0</v>
      </c>
      <c r="N34" s="87">
        <f>IF(OR(H34="",H34=Admin!$D$16,H34=Admin!$D$12),0,IF('Holiday club booking form'!$J$7,'Terms &amp; Conditions'!$G$4,'Terms &amp; Conditions'!$F$4))</f>
        <v>0</v>
      </c>
    </row>
    <row r="35" spans="2:14" ht="15.75" thickBot="1">
      <c r="B35" s="121"/>
      <c r="C35" s="122" t="s">
        <v>66</v>
      </c>
      <c r="D35" s="123"/>
      <c r="E35" s="123"/>
      <c r="F35" s="123"/>
      <c r="G35" s="123"/>
      <c r="H35" s="123"/>
      <c r="I35" s="124">
        <f>SUM(J35:N35)</f>
        <v>0</v>
      </c>
      <c r="J35" s="87">
        <f>IF(OR(D35="",D35=Admin!$D$16,D35=Admin!$D$12),0,IF('Holiday club booking form'!$J$7,'Terms &amp; Conditions'!$G$5,'Terms &amp; Conditions'!$F$5))</f>
        <v>0</v>
      </c>
      <c r="K35" s="87">
        <f>IF(OR(E35="",E35=Admin!$D$16,E35=Admin!$D$12),0,IF('Holiday club booking form'!$J$7,'Terms &amp; Conditions'!$G$5,'Terms &amp; Conditions'!$F$5))</f>
        <v>0</v>
      </c>
      <c r="L35" s="87">
        <f>IF(OR(F35="",F35=Admin!$D$16,F35=Admin!$D$12),0,IF('Holiday club booking form'!$J$7,'Terms &amp; Conditions'!$G$5,'Terms &amp; Conditions'!$F$5))</f>
        <v>0</v>
      </c>
      <c r="M35" s="87">
        <f>IF(OR(G35="",G35=Admin!$D$16,G35=Admin!$D$12),0,IF('Holiday club booking form'!$J$7,'Terms &amp; Conditions'!$G$5,'Terms &amp; Conditions'!$F$5))</f>
        <v>0</v>
      </c>
      <c r="N35" s="87">
        <f>IF(OR(H35="",H35=Admin!$D$16,H35=Admin!$D$12),0,IF('Holiday club booking form'!$J$7,'Terms &amp; Conditions'!$G$5,'Terms &amp; Conditions'!$F$5))</f>
        <v>0</v>
      </c>
    </row>
    <row r="36" spans="2:14" ht="15.75" thickBot="1">
      <c r="B36" s="125"/>
      <c r="C36" s="126" t="s">
        <v>67</v>
      </c>
      <c r="D36" s="127"/>
      <c r="E36" s="127"/>
      <c r="F36" s="127"/>
      <c r="G36" s="127"/>
      <c r="H36" s="128"/>
      <c r="I36" s="129">
        <f>SUM(J36:N36)</f>
        <v>0</v>
      </c>
      <c r="J36" s="87">
        <f>IF(OR(D36="",D36=Admin!$D$16,D36=Admin!$D$12),0,IF('Holiday club booking form'!$J$7,'Terms &amp; Conditions'!$G$6,'Terms &amp; Conditions'!$F$6))</f>
        <v>0</v>
      </c>
      <c r="K36" s="87">
        <f>IF(OR(E36="",E36=Admin!$D$16,E36=Admin!$D$12),0,IF('Holiday club booking form'!$J$7,'Terms &amp; Conditions'!$G$6,'Terms &amp; Conditions'!$F$6))</f>
        <v>0</v>
      </c>
      <c r="L36" s="87">
        <f>IF(OR(F36="",F36=Admin!$D$16,F36=Admin!$D$12),0,IF('Holiday club booking form'!$J$7,'Terms &amp; Conditions'!$G$6,'Terms &amp; Conditions'!$F$6))</f>
        <v>0</v>
      </c>
      <c r="M36" s="87">
        <f>IF(OR(G36="",G36=Admin!$D$16,G36=Admin!$D$12),0,IF('Holiday club booking form'!$J$7,'Terms &amp; Conditions'!$G$6,'Terms &amp; Conditions'!$F$6))</f>
        <v>0</v>
      </c>
      <c r="N36" s="87">
        <f>IF(OR(H36="",H36=Admin!$D$16,H36=Admin!$D$12),0,IF('Holiday club booking form'!$J$7,'Terms &amp; Conditions'!$G$6,'Terms &amp; Conditions'!$F$6))</f>
        <v>0</v>
      </c>
    </row>
    <row r="37" spans="2:14" ht="15.75" thickBot="1">
      <c r="B37" s="125"/>
      <c r="C37" s="130" t="s">
        <v>68</v>
      </c>
      <c r="D37" s="131"/>
      <c r="E37" s="131"/>
      <c r="F37" s="131"/>
      <c r="G37" s="131"/>
      <c r="H37" s="132"/>
      <c r="I37" s="129">
        <f>SUM(J37:N37)</f>
        <v>0</v>
      </c>
      <c r="J37" s="87">
        <f>IF(OR(D37="",D37=Admin!$D$16,D37=Admin!$D$12),0,IF('Holiday club booking form'!$J$7,'Terms &amp; Conditions'!$G$6,'Terms &amp; Conditions'!$F$6))</f>
        <v>0</v>
      </c>
      <c r="K37" s="87">
        <f>IF(OR(E37="",E37=Admin!$D$16,E37=Admin!$D$12),0,IF('Holiday club booking form'!$J$7,'Terms &amp; Conditions'!$G$6,'Terms &amp; Conditions'!$F$6))</f>
        <v>0</v>
      </c>
      <c r="L37" s="87">
        <f>IF(OR(F37="",F37=Admin!$D$16,F37=Admin!$D$12),0,IF('Holiday club booking form'!$J$7,'Terms &amp; Conditions'!$G$6,'Terms &amp; Conditions'!$F$6))</f>
        <v>0</v>
      </c>
      <c r="M37" s="87">
        <f>IF(OR(G37="",G37=Admin!$D$16,G37=Admin!$D$12),0,IF('Holiday club booking form'!$J$7,'Terms &amp; Conditions'!$G$6,'Terms &amp; Conditions'!$F$6))</f>
        <v>0</v>
      </c>
      <c r="N37" s="87">
        <f>IF(OR(H37="",H37=Admin!$D$16,H37=Admin!$D$12),0,IF('Holiday club booking form'!$J$7,'Terms &amp; Conditions'!$G$6,'Terms &amp; Conditions'!$F$6))</f>
        <v>0</v>
      </c>
    </row>
  </sheetData>
  <sheetProtection/>
  <dataValidations count="4">
    <dataValidation type="list" allowBlank="1" showInputMessage="1" showErrorMessage="1" sqref="G3">
      <formula1>$K$25:$K$30</formula1>
    </dataValidation>
    <dataValidation type="list" allowBlank="1" showInputMessage="1" showErrorMessage="1" sqref="G4">
      <formula1>$L$25:$L$31</formula1>
    </dataValidation>
    <dataValidation type="list" allowBlank="1" showInputMessage="1" showErrorMessage="1" sqref="F12:F14 G8 F16:F27">
      <formula1>$N$25:$N$32</formula1>
    </dataValidation>
    <dataValidation type="list" allowBlank="1" showInputMessage="1" showErrorMessage="1" sqref="G16:G27 G12:G14">
      <formula1>$M$25:$M$29</formula1>
    </dataValidation>
  </dataValidations>
  <printOptions/>
  <pageMargins left="0.7" right="0.7" top="0.75" bottom="0.75" header="0.3" footer="0.3"/>
  <pageSetup horizontalDpi="600" verticalDpi="6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McFarlane</dc:creator>
  <cp:keywords/>
  <dc:description/>
  <cp:lastModifiedBy>Microsoft Office User</cp:lastModifiedBy>
  <cp:lastPrinted>2017-07-02T20:22:22Z</cp:lastPrinted>
  <dcterms:created xsi:type="dcterms:W3CDTF">2017-05-09T19:54:35Z</dcterms:created>
  <dcterms:modified xsi:type="dcterms:W3CDTF">2024-02-26T13:33:22Z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0x010100CD0FBA53DA7C5648ADB42F1BE175CF83</vt:lpwstr>
  </property>
</Properties>
</file>